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014786\Documents\NFA\AUS\NOSACQ-50\NOSACQ Version 1\Analyseværktøjer\"/>
    </mc:Choice>
  </mc:AlternateContent>
  <bookViews>
    <workbookView xWindow="240" yWindow="340" windowWidth="14950" windowHeight="6710"/>
  </bookViews>
  <sheets>
    <sheet name="NOSACQ-50 data entry" sheetId="3" r:id="rId1"/>
    <sheet name="NOSACQ-50 Diagram" sheetId="5" r:id="rId2"/>
    <sheet name="Sectors" sheetId="6" r:id="rId3"/>
  </sheets>
  <calcPr calcId="162913"/>
</workbook>
</file>

<file path=xl/calcChain.xml><?xml version="1.0" encoding="utf-8"?>
<calcChain xmlns="http://schemas.openxmlformats.org/spreadsheetml/2006/main">
  <c r="AA29" i="3" l="1"/>
  <c r="BD29" i="3"/>
  <c r="BG29" i="3"/>
  <c r="BE29" i="3"/>
  <c r="BC29" i="3"/>
  <c r="AY29" i="3"/>
  <c r="AS29" i="3"/>
  <c r="AR29" i="3"/>
  <c r="AP29" i="3"/>
  <c r="AO29" i="3"/>
  <c r="AN29" i="3"/>
  <c r="AM29" i="3"/>
  <c r="AL29" i="3"/>
  <c r="AJ29" i="3"/>
  <c r="AI29" i="3"/>
  <c r="AE29" i="3"/>
  <c r="AB29" i="3"/>
  <c r="Y29" i="3"/>
  <c r="W29" i="3"/>
  <c r="S29" i="3"/>
  <c r="R29" i="3"/>
  <c r="O29" i="3"/>
  <c r="M29" i="3"/>
  <c r="BJ29" i="3"/>
  <c r="BJ32" i="3"/>
  <c r="BJ31" i="3"/>
  <c r="BK30" i="3"/>
  <c r="BJ30" i="3"/>
  <c r="BA32" i="3"/>
  <c r="AS32" i="3"/>
  <c r="AK32" i="3"/>
  <c r="M32" i="3"/>
  <c r="BH31" i="3"/>
  <c r="BH32" i="3" s="1"/>
  <c r="BG31" i="3"/>
  <c r="BG32" i="3" s="1"/>
  <c r="BF31" i="3"/>
  <c r="BF32" i="3" s="1"/>
  <c r="BE31" i="3"/>
  <c r="BE32" i="3" s="1"/>
  <c r="BD31" i="3"/>
  <c r="BD32" i="3" s="1"/>
  <c r="BC31" i="3"/>
  <c r="BC32" i="3" s="1"/>
  <c r="BB31" i="3"/>
  <c r="BB32" i="3" s="1"/>
  <c r="BA31" i="3"/>
  <c r="AZ31" i="3"/>
  <c r="AZ32" i="3" s="1"/>
  <c r="AY31" i="3"/>
  <c r="AY32" i="3" s="1"/>
  <c r="AX31" i="3"/>
  <c r="AX32" i="3" s="1"/>
  <c r="AW31" i="3"/>
  <c r="AW32" i="3" s="1"/>
  <c r="AV31" i="3"/>
  <c r="AV32" i="3" s="1"/>
  <c r="AU31" i="3"/>
  <c r="AU32" i="3" s="1"/>
  <c r="AT31" i="3"/>
  <c r="AT32" i="3" s="1"/>
  <c r="AS31" i="3"/>
  <c r="AR31" i="3"/>
  <c r="AR32" i="3" s="1"/>
  <c r="AQ31" i="3"/>
  <c r="AQ32" i="3" s="1"/>
  <c r="AP31" i="3"/>
  <c r="AP32" i="3" s="1"/>
  <c r="AO31" i="3"/>
  <c r="AO32" i="3" s="1"/>
  <c r="AN31" i="3"/>
  <c r="AN32" i="3" s="1"/>
  <c r="AM31" i="3"/>
  <c r="AM32" i="3" s="1"/>
  <c r="AL31" i="3"/>
  <c r="AL32" i="3" s="1"/>
  <c r="AK31" i="3"/>
  <c r="AJ31" i="3"/>
  <c r="AJ32" i="3" s="1"/>
  <c r="AI31" i="3"/>
  <c r="AI32" i="3" s="1"/>
  <c r="AH31" i="3"/>
  <c r="AH32" i="3" s="1"/>
  <c r="AG31" i="3"/>
  <c r="AG32" i="3" s="1"/>
  <c r="AF31" i="3"/>
  <c r="AF32" i="3" s="1"/>
  <c r="AE31" i="3"/>
  <c r="AE32" i="3" s="1"/>
  <c r="AD31" i="3"/>
  <c r="AD32" i="3" s="1"/>
  <c r="AC31" i="3"/>
  <c r="AC32" i="3" s="1"/>
  <c r="AB31" i="3"/>
  <c r="AB32" i="3" s="1"/>
  <c r="AA31" i="3"/>
  <c r="AA32" i="3" s="1"/>
  <c r="Z31" i="3"/>
  <c r="Z32" i="3" s="1"/>
  <c r="Y31" i="3"/>
  <c r="Y32" i="3" s="1"/>
  <c r="X31" i="3"/>
  <c r="X32" i="3" s="1"/>
  <c r="W31" i="3"/>
  <c r="W32" i="3" s="1"/>
  <c r="V31" i="3"/>
  <c r="V32" i="3" s="1"/>
  <c r="U31" i="3"/>
  <c r="U32" i="3" s="1"/>
  <c r="T31" i="3"/>
  <c r="T32" i="3" s="1"/>
  <c r="S31" i="3"/>
  <c r="S32" i="3" s="1"/>
  <c r="R31" i="3"/>
  <c r="R32" i="3" s="1"/>
  <c r="Q31" i="3"/>
  <c r="Q32" i="3" s="1"/>
  <c r="P31" i="3"/>
  <c r="P32" i="3" s="1"/>
  <c r="O31" i="3"/>
  <c r="O32" i="3" s="1"/>
  <c r="N31" i="3"/>
  <c r="N32" i="3" s="1"/>
  <c r="M31" i="3"/>
  <c r="L31" i="3"/>
  <c r="L32" i="3" s="1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BH29" i="3"/>
  <c r="BF29" i="3"/>
  <c r="BB29" i="3"/>
  <c r="BA29" i="3"/>
  <c r="AZ29" i="3"/>
  <c r="AX29" i="3"/>
  <c r="AW29" i="3"/>
  <c r="AV29" i="3"/>
  <c r="AU29" i="3"/>
  <c r="AT29" i="3"/>
  <c r="AQ29" i="3"/>
  <c r="AK29" i="3"/>
  <c r="AH29" i="3"/>
  <c r="AG29" i="3"/>
  <c r="AF29" i="3"/>
  <c r="AD29" i="3"/>
  <c r="AC29" i="3"/>
  <c r="Z29" i="3"/>
  <c r="X29" i="3"/>
  <c r="V29" i="3"/>
  <c r="U29" i="3"/>
  <c r="T29" i="3"/>
  <c r="Q29" i="3"/>
  <c r="P29" i="3"/>
  <c r="N29" i="3"/>
  <c r="L29" i="3"/>
  <c r="K31" i="3"/>
  <c r="K32" i="3"/>
  <c r="K30" i="3"/>
  <c r="K29" i="3"/>
  <c r="BP4" i="3"/>
  <c r="BO4" i="3"/>
  <c r="BO29" i="3" s="1"/>
  <c r="BN4" i="3"/>
  <c r="BM4" i="3"/>
  <c r="BL4" i="3"/>
  <c r="BK4" i="3"/>
  <c r="BK31" i="3" s="1"/>
  <c r="BK32" i="3" s="1"/>
  <c r="BJ4" i="3"/>
  <c r="BO31" i="3" l="1"/>
  <c r="BO32" i="3" s="1"/>
  <c r="BO30" i="3"/>
  <c r="BK29" i="3"/>
  <c r="H29" i="3"/>
  <c r="BP3" i="3"/>
  <c r="BO3" i="3"/>
  <c r="BN3" i="3"/>
  <c r="BM3" i="3"/>
  <c r="BL3" i="3"/>
  <c r="BK3" i="3"/>
  <c r="BJ3" i="3"/>
  <c r="BN29" i="3" l="1"/>
  <c r="BN30" i="3"/>
  <c r="BN31" i="3"/>
  <c r="BN32" i="3" s="1"/>
  <c r="BP28" i="3"/>
  <c r="BO28" i="3"/>
  <c r="BN28" i="3"/>
  <c r="BM28" i="3"/>
  <c r="BL28" i="3"/>
  <c r="BK28" i="3"/>
  <c r="BJ28" i="3"/>
  <c r="BP26" i="3"/>
  <c r="BO26" i="3"/>
  <c r="BN26" i="3"/>
  <c r="BM26" i="3"/>
  <c r="BL26" i="3"/>
  <c r="BK26" i="3"/>
  <c r="BJ26" i="3"/>
  <c r="BP25" i="3"/>
  <c r="BO25" i="3"/>
  <c r="BN25" i="3"/>
  <c r="BM25" i="3"/>
  <c r="BL25" i="3"/>
  <c r="BK25" i="3"/>
  <c r="BJ25" i="3"/>
  <c r="BP24" i="3"/>
  <c r="BO24" i="3"/>
  <c r="BN24" i="3"/>
  <c r="BM24" i="3"/>
  <c r="BL24" i="3"/>
  <c r="BK24" i="3"/>
  <c r="BJ24" i="3"/>
  <c r="BP23" i="3"/>
  <c r="BO23" i="3"/>
  <c r="BN23" i="3"/>
  <c r="BM23" i="3"/>
  <c r="BL23" i="3"/>
  <c r="BK23" i="3"/>
  <c r="BJ23" i="3"/>
  <c r="BP22" i="3"/>
  <c r="BO22" i="3"/>
  <c r="BN22" i="3"/>
  <c r="BM22" i="3"/>
  <c r="BL22" i="3"/>
  <c r="BK22" i="3"/>
  <c r="BJ22" i="3"/>
  <c r="BP21" i="3"/>
  <c r="BO21" i="3"/>
  <c r="BN21" i="3"/>
  <c r="BM21" i="3"/>
  <c r="BL21" i="3"/>
  <c r="BK21" i="3"/>
  <c r="BJ21" i="3"/>
  <c r="BP20" i="3"/>
  <c r="BO20" i="3"/>
  <c r="BN20" i="3"/>
  <c r="BM20" i="3"/>
  <c r="BL20" i="3"/>
  <c r="BK20" i="3"/>
  <c r="BJ20" i="3"/>
  <c r="BP19" i="3"/>
  <c r="BO19" i="3"/>
  <c r="BN19" i="3"/>
  <c r="BM19" i="3"/>
  <c r="BL19" i="3"/>
  <c r="BK19" i="3"/>
  <c r="BJ19" i="3"/>
  <c r="BP18" i="3"/>
  <c r="BO18" i="3"/>
  <c r="BN18" i="3"/>
  <c r="BM18" i="3"/>
  <c r="BL18" i="3"/>
  <c r="BK18" i="3"/>
  <c r="BJ18" i="3"/>
  <c r="BP17" i="3"/>
  <c r="BO17" i="3"/>
  <c r="BN17" i="3"/>
  <c r="BM17" i="3"/>
  <c r="BL17" i="3"/>
  <c r="BK17" i="3"/>
  <c r="BJ17" i="3"/>
  <c r="BP16" i="3"/>
  <c r="BO16" i="3"/>
  <c r="BN16" i="3"/>
  <c r="BM16" i="3"/>
  <c r="BL16" i="3"/>
  <c r="BK16" i="3"/>
  <c r="BJ16" i="3"/>
  <c r="BP15" i="3"/>
  <c r="BO15" i="3"/>
  <c r="BN15" i="3"/>
  <c r="BM15" i="3"/>
  <c r="BL15" i="3"/>
  <c r="BK15" i="3"/>
  <c r="BJ15" i="3"/>
  <c r="BP14" i="3"/>
  <c r="BO14" i="3"/>
  <c r="BN14" i="3"/>
  <c r="BM14" i="3"/>
  <c r="BL14" i="3"/>
  <c r="BK14" i="3"/>
  <c r="BJ14" i="3"/>
  <c r="BP13" i="3"/>
  <c r="BO13" i="3"/>
  <c r="BN13" i="3"/>
  <c r="BM13" i="3"/>
  <c r="BL13" i="3"/>
  <c r="BK13" i="3"/>
  <c r="BJ13" i="3"/>
  <c r="BP12" i="3"/>
  <c r="BO12" i="3"/>
  <c r="BN12" i="3"/>
  <c r="BM12" i="3"/>
  <c r="BL12" i="3"/>
  <c r="BK12" i="3"/>
  <c r="BJ12" i="3"/>
  <c r="BP11" i="3"/>
  <c r="BO11" i="3"/>
  <c r="BN11" i="3"/>
  <c r="BM11" i="3"/>
  <c r="BL11" i="3"/>
  <c r="BK11" i="3"/>
  <c r="BJ11" i="3"/>
  <c r="BP10" i="3"/>
  <c r="BO10" i="3"/>
  <c r="BN10" i="3"/>
  <c r="BM10" i="3"/>
  <c r="BL10" i="3"/>
  <c r="BK10" i="3"/>
  <c r="BJ10" i="3"/>
  <c r="BP9" i="3"/>
  <c r="BO9" i="3"/>
  <c r="BN9" i="3"/>
  <c r="BM9" i="3"/>
  <c r="BL9" i="3"/>
  <c r="BK9" i="3"/>
  <c r="BJ9" i="3"/>
  <c r="BP8" i="3"/>
  <c r="BO8" i="3"/>
  <c r="BN8" i="3"/>
  <c r="BM8" i="3"/>
  <c r="BL8" i="3"/>
  <c r="BK8" i="3"/>
  <c r="BJ8" i="3"/>
  <c r="BP7" i="3"/>
  <c r="BO7" i="3"/>
  <c r="BN7" i="3"/>
  <c r="BM7" i="3"/>
  <c r="BL7" i="3"/>
  <c r="BK7" i="3"/>
  <c r="BJ7" i="3"/>
  <c r="BP6" i="3"/>
  <c r="BO6" i="3"/>
  <c r="BN6" i="3"/>
  <c r="BM6" i="3"/>
  <c r="BL6" i="3"/>
  <c r="BK6" i="3"/>
  <c r="BJ6" i="3"/>
  <c r="BP5" i="3"/>
  <c r="BO5" i="3"/>
  <c r="BN5" i="3"/>
  <c r="BM5" i="3"/>
  <c r="BL5" i="3"/>
  <c r="BK5" i="3"/>
  <c r="BJ5" i="3"/>
  <c r="BP31" i="3" l="1"/>
  <c r="BP32" i="3" s="1"/>
  <c r="BP30" i="3"/>
  <c r="BP29" i="3"/>
  <c r="BM29" i="3"/>
  <c r="BM31" i="3"/>
  <c r="BM32" i="3" s="1"/>
  <c r="BM30" i="3"/>
  <c r="BL29" i="3"/>
  <c r="BL30" i="3"/>
  <c r="BL31" i="3"/>
  <c r="BL32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</calcChain>
</file>

<file path=xl/sharedStrings.xml><?xml version="1.0" encoding="utf-8"?>
<sst xmlns="http://schemas.openxmlformats.org/spreadsheetml/2006/main" count="116" uniqueCount="108">
  <si>
    <t>Example</t>
  </si>
  <si>
    <t>a1</t>
  </si>
  <si>
    <t>a2</t>
  </si>
  <si>
    <t>a4</t>
  </si>
  <si>
    <t>a6</t>
  </si>
  <si>
    <t>a7</t>
  </si>
  <si>
    <t>a10</t>
  </si>
  <si>
    <t>a11</t>
  </si>
  <si>
    <t>a12</t>
  </si>
  <si>
    <t>a14</t>
  </si>
  <si>
    <t>a16</t>
  </si>
  <si>
    <t>a17</t>
  </si>
  <si>
    <t>a19</t>
  </si>
  <si>
    <t>a20</t>
  </si>
  <si>
    <t>a22</t>
  </si>
  <si>
    <t>a23</t>
  </si>
  <si>
    <t>a24</t>
  </si>
  <si>
    <t>a27</t>
  </si>
  <si>
    <t>a33</t>
  </si>
  <si>
    <t>a36</t>
  </si>
  <si>
    <t>a37</t>
  </si>
  <si>
    <t>a38</t>
  </si>
  <si>
    <t>a39</t>
  </si>
  <si>
    <t>a40</t>
  </si>
  <si>
    <t>a42</t>
  </si>
  <si>
    <t>a43</t>
  </si>
  <si>
    <t>a44</t>
  </si>
  <si>
    <t>a46</t>
  </si>
  <si>
    <t>a48</t>
  </si>
  <si>
    <t>a50</t>
  </si>
  <si>
    <t>Item C=Manager; "The supervisors should talk more about safety in their daily exchanges with us"</t>
  </si>
  <si>
    <t>Number</t>
  </si>
  <si>
    <t>Construction</t>
  </si>
  <si>
    <t>a3r</t>
  </si>
  <si>
    <t>a5r</t>
  </si>
  <si>
    <t>a8r</t>
  </si>
  <si>
    <t>a9r</t>
  </si>
  <si>
    <t>a13r</t>
  </si>
  <si>
    <t>a15r</t>
  </si>
  <si>
    <t>a18r</t>
  </si>
  <si>
    <t>a21r</t>
  </si>
  <si>
    <t>a25r</t>
  </si>
  <si>
    <t>a26r</t>
  </si>
  <si>
    <t>a28r</t>
  </si>
  <si>
    <t>a29r</t>
  </si>
  <si>
    <t>a30r</t>
  </si>
  <si>
    <t>a31r</t>
  </si>
  <si>
    <t>a32r</t>
  </si>
  <si>
    <t>a34r</t>
  </si>
  <si>
    <t>a35r</t>
  </si>
  <si>
    <t>a41r</t>
  </si>
  <si>
    <t>a45r</t>
  </si>
  <si>
    <t>a47r</t>
  </si>
  <si>
    <t>a49r</t>
  </si>
  <si>
    <t>A</t>
  </si>
  <si>
    <t>B</t>
  </si>
  <si>
    <t>C</t>
  </si>
  <si>
    <t>2. Management safety empowerment</t>
  </si>
  <si>
    <t>3. Management safety justice</t>
  </si>
  <si>
    <t>4. Workers' safety commitment</t>
  </si>
  <si>
    <t>5. Workers safety priority and risk non-acceptance</t>
  </si>
  <si>
    <t>6. Safety communication , lerning and trust in co-workers safety competenece</t>
  </si>
  <si>
    <t>7. Workers trust in efficiency of safety systems</t>
  </si>
  <si>
    <t>Age</t>
  </si>
  <si>
    <t>Gender
male=1
female=2</t>
  </si>
  <si>
    <t>Worker=1
Leader=2</t>
  </si>
  <si>
    <t>Branch</t>
  </si>
  <si>
    <t>Norwegian</t>
  </si>
  <si>
    <t>Dim1 - Management safety
 priority and ability</t>
  </si>
  <si>
    <t>Dim2 - Management safety 
empowerment</t>
  </si>
  <si>
    <t>Dim3 - Management 
safety justice</t>
  </si>
  <si>
    <t>Dim4 - Worker 
safety commitment</t>
  </si>
  <si>
    <t>Dim5 - Workers' safety priority 
and risk non-acceptance</t>
  </si>
  <si>
    <t>Dim6 - Peer safety
communication, learning, 
and trust in safety ability</t>
  </si>
  <si>
    <t>Dim7 - Workers' trust in the 
efficacy of safety systems</t>
  </si>
  <si>
    <t>.</t>
  </si>
  <si>
    <t>Comments</t>
  </si>
  <si>
    <t xml:space="preserve">These mean dimension scores are shown in the diagram </t>
  </si>
  <si>
    <t>Standard Deviation</t>
  </si>
  <si>
    <t>Mean - with negated items reversed</t>
  </si>
  <si>
    <t xml:space="preserve">Remember to delete this example from your data </t>
  </si>
  <si>
    <t>Variance</t>
  </si>
  <si>
    <t>English</t>
  </si>
  <si>
    <t>Manufacturing</t>
  </si>
  <si>
    <t>Item C=Manager; "We are hesitant to report accidents to our leaders"</t>
  </si>
  <si>
    <t>Standard error of the mean</t>
  </si>
  <si>
    <t>Etc. add more rows as needed</t>
  </si>
  <si>
    <t xml:space="preserve">Dimension scores - calculated automatically taking into consideration the reversed or negated items </t>
  </si>
  <si>
    <t>Mining</t>
  </si>
  <si>
    <t>Energy</t>
  </si>
  <si>
    <t>Healthcare</t>
  </si>
  <si>
    <t>Transport</t>
  </si>
  <si>
    <t>Services</t>
  </si>
  <si>
    <t>Agriculture</t>
  </si>
  <si>
    <t>Benchmark
Sector</t>
  </si>
  <si>
    <t>Dropdown 
menu!!</t>
  </si>
  <si>
    <t>Carpentry</t>
  </si>
  <si>
    <t>Birth 
year</t>
  </si>
  <si>
    <t>Spanish-Peru</t>
  </si>
  <si>
    <t>None</t>
  </si>
  <si>
    <r>
      <t xml:space="preserve">1. Management safety priority and ability
</t>
    </r>
    <r>
      <rPr>
        <i/>
        <sz val="10"/>
        <rFont val="Arial"/>
        <family val="2"/>
      </rPr>
      <t>(enter results directly as they are - do not reverse them; leave cell empty if not answered)</t>
    </r>
  </si>
  <si>
    <t>Bottle production</t>
  </si>
  <si>
    <t>Nursing</t>
  </si>
  <si>
    <t>Language
version</t>
  </si>
  <si>
    <t>No 
names!!</t>
  </si>
  <si>
    <t>Work
site no.</t>
  </si>
  <si>
    <t>Group
no.</t>
  </si>
  <si>
    <t>Free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</si>
</sst>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7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rgb="FF1F497D"/>
      <name val="Calibri"/>
      <family val="2"/>
    </font>
    <font>
      <sz val="10"/>
      <name val="Arial"/>
    </font>
    <font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locked="0"/>
    </xf>
    <xf numFmtId="164" fontId="3" fillId="5" borderId="4" xfId="1" applyFont="1" applyFill="1" applyBorder="1" applyAlignment="1">
      <alignment horizontal="center"/>
    </xf>
    <xf numFmtId="164" fontId="3" fillId="5" borderId="4" xfId="1" applyNumberFormat="1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7" borderId="0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center"/>
    </xf>
    <xf numFmtId="2" fontId="0" fillId="0" borderId="13" xfId="0" applyNumberFormat="1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0" borderId="4" xfId="0" applyFont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2" fillId="0" borderId="4" xfId="0" applyFont="1" applyBorder="1" applyAlignment="1">
      <alignment horizontal="left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horizontal="center"/>
    </xf>
    <xf numFmtId="0" fontId="0" fillId="0" borderId="20" xfId="0" applyFill="1" applyBorder="1" applyAlignment="1" applyProtection="1">
      <alignment horizontal="center"/>
    </xf>
    <xf numFmtId="0" fontId="0" fillId="0" borderId="20" xfId="0" applyFill="1" applyBorder="1" applyAlignment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0" xfId="0" applyBorder="1" applyAlignment="1" applyProtection="1">
      <alignment horizontal="center" wrapText="1"/>
    </xf>
    <xf numFmtId="0" fontId="0" fillId="0" borderId="21" xfId="0" applyBorder="1" applyAlignment="1" applyProtection="1">
      <alignment horizontal="center" wrapText="1"/>
    </xf>
    <xf numFmtId="0" fontId="2" fillId="0" borderId="22" xfId="0" applyFont="1" applyBorder="1" applyAlignment="1" applyProtection="1">
      <alignment horizontal="center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2" fillId="0" borderId="23" xfId="0" applyFont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/>
    </xf>
    <xf numFmtId="0" fontId="2" fillId="4" borderId="22" xfId="0" applyFont="1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2" fillId="4" borderId="23" xfId="0" applyFont="1" applyFill="1" applyBorder="1" applyAlignment="1" applyProtection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</xf>
    <xf numFmtId="0" fontId="2" fillId="3" borderId="22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left"/>
    </xf>
    <xf numFmtId="0" fontId="2" fillId="0" borderId="26" xfId="0" applyFont="1" applyBorder="1" applyAlignment="1" applyProtection="1">
      <alignment horizontal="left"/>
    </xf>
    <xf numFmtId="0" fontId="0" fillId="2" borderId="26" xfId="0" applyFill="1" applyBorder="1" applyAlignment="1" applyProtection="1">
      <alignment horizontal="left"/>
      <protection locked="0"/>
    </xf>
    <xf numFmtId="0" fontId="3" fillId="2" borderId="26" xfId="0" applyFont="1" applyFill="1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 wrapText="1"/>
      <protection locked="0"/>
    </xf>
    <xf numFmtId="0" fontId="2" fillId="0" borderId="21" xfId="0" applyFont="1" applyBorder="1" applyAlignment="1" applyProtection="1">
      <alignment horizontal="left" wrapText="1"/>
      <protection locked="0"/>
    </xf>
    <xf numFmtId="0" fontId="2" fillId="0" borderId="6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164" fontId="3" fillId="5" borderId="6" xfId="1" applyFont="1" applyFill="1" applyBorder="1" applyAlignment="1">
      <alignment horizontal="center"/>
    </xf>
    <xf numFmtId="164" fontId="3" fillId="5" borderId="22" xfId="1" applyFont="1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6" fillId="8" borderId="20" xfId="0" applyFont="1" applyFill="1" applyBorder="1" applyAlignment="1" applyProtection="1">
      <alignment horizontal="center" wrapText="1"/>
    </xf>
    <xf numFmtId="0" fontId="3" fillId="0" borderId="6" xfId="0" applyFont="1" applyBorder="1" applyAlignment="1" applyProtection="1">
      <alignment horizontal="center"/>
    </xf>
    <xf numFmtId="0" fontId="6" fillId="8" borderId="20" xfId="0" applyFont="1" applyFill="1" applyBorder="1" applyAlignment="1" applyProtection="1">
      <alignment horizontal="center"/>
    </xf>
    <xf numFmtId="2" fontId="0" fillId="0" borderId="18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25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26" xfId="0" applyNumberFormat="1" applyBorder="1" applyAlignment="1" applyProtection="1">
      <alignment horizontal="left"/>
      <protection locked="0"/>
    </xf>
    <xf numFmtId="2" fontId="2" fillId="6" borderId="6" xfId="0" applyNumberFormat="1" applyFont="1" applyFill="1" applyBorder="1" applyAlignment="1" applyProtection="1">
      <alignment horizontal="center"/>
      <protection locked="0"/>
    </xf>
    <xf numFmtId="2" fontId="2" fillId="6" borderId="4" xfId="0" applyNumberFormat="1" applyFont="1" applyFill="1" applyBorder="1" applyAlignment="1" applyProtection="1">
      <alignment horizontal="center"/>
      <protection locked="0"/>
    </xf>
    <xf numFmtId="2" fontId="2" fillId="6" borderId="22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left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451788560440169"/>
          <c:y val="0.16780667922920858"/>
          <c:w val="0.48977104595988163"/>
          <c:h val="0.74879343676899213"/>
        </c:manualLayout>
      </c:layout>
      <c:radarChart>
        <c:radarStyle val="marker"/>
        <c:varyColors val="0"/>
        <c:ser>
          <c:idx val="1"/>
          <c:order val="0"/>
          <c:tx>
            <c:strRef>
              <c:f>'NOSACQ-50 data entry'!$A$29</c:f>
              <c:strCache>
                <c:ptCount val="1"/>
                <c:pt idx="0">
                  <c:v>Mean - with negated items reversed</c:v>
                </c:pt>
              </c:strCache>
            </c:strRef>
          </c:tx>
          <c:spPr>
            <a:ln w="762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'NOSACQ-50 data entry'!$BJ$2:$BP$2</c:f>
              <c:strCache>
                <c:ptCount val="7"/>
                <c:pt idx="0">
                  <c:v>Dim1 - Management safety
 priority and ability</c:v>
                </c:pt>
                <c:pt idx="1">
                  <c:v>Dim2 - Management safety 
empowerment</c:v>
                </c:pt>
                <c:pt idx="2">
                  <c:v>Dim3 - Management 
safety justice</c:v>
                </c:pt>
                <c:pt idx="3">
                  <c:v>Dim4 - Worker 
safety commitment</c:v>
                </c:pt>
                <c:pt idx="4">
                  <c:v>Dim5 - Workers' safety priority 
and risk non-acceptance</c:v>
                </c:pt>
                <c:pt idx="5">
                  <c:v>Dim6 - Peer safety
communication, learning, 
and trust in safety ability</c:v>
                </c:pt>
                <c:pt idx="6">
                  <c:v>Dim7 - Workers' trust in the 
efficacy of safety systems</c:v>
                </c:pt>
              </c:strCache>
            </c:strRef>
          </c:cat>
          <c:val>
            <c:numRef>
              <c:f>'NOSACQ-50 data entry'!$BJ$29:$BP$29</c:f>
              <c:numCache>
                <c:formatCode>0.00</c:formatCode>
                <c:ptCount val="7"/>
                <c:pt idx="0">
                  <c:v>3.4398148148148149</c:v>
                </c:pt>
                <c:pt idx="1">
                  <c:v>3.1190476190476191</c:v>
                </c:pt>
                <c:pt idx="2">
                  <c:v>3.2777777777777781</c:v>
                </c:pt>
                <c:pt idx="3">
                  <c:v>3.2777777777777781</c:v>
                </c:pt>
                <c:pt idx="4">
                  <c:v>3.5396825396825395</c:v>
                </c:pt>
                <c:pt idx="5">
                  <c:v>3.2261904761904763</c:v>
                </c:pt>
                <c:pt idx="6">
                  <c:v>3.3571428571428572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E-4AFC-8A0B-ACB5C140F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22400"/>
        <c:axId val="104023936"/>
      </c:radarChart>
      <c:catAx>
        <c:axId val="10402240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a-DK"/>
          </a:p>
        </c:txPr>
        <c:crossAx val="104023936"/>
        <c:crosses val="autoZero"/>
        <c:auto val="1"/>
        <c:lblAlgn val="ctr"/>
        <c:lblOffset val="100"/>
        <c:noMultiLvlLbl val="0"/>
      </c:catAx>
      <c:valAx>
        <c:axId val="104023936"/>
        <c:scaling>
          <c:orientation val="minMax"/>
          <c:max val="3.8"/>
          <c:min val="2.4"/>
        </c:scaling>
        <c:delete val="0"/>
        <c:axPos val="l"/>
        <c:majorGridlines/>
        <c:numFmt formatCode="#,##0.0" sourceLinked="0"/>
        <c:majorTickMark val="cross"/>
        <c:minorTickMark val="none"/>
        <c:tickLblPos val="nextTo"/>
        <c:txPr>
          <a:bodyPr/>
          <a:lstStyle/>
          <a:p>
            <a:pPr>
              <a:defRPr sz="1200"/>
            </a:pPr>
            <a:endParaRPr lang="da-DK"/>
          </a:p>
        </c:txPr>
        <c:crossAx val="10402240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4746485617921687"/>
          <c:y val="0.10156797524758499"/>
          <c:w val="7.9549137728700273E-2"/>
          <c:h val="4.2818645740597551E-2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200"/>
          </a:pPr>
          <a:endParaRPr lang="da-DK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0.14251</cdr:x>
      <cdr:y>0.11182</cdr:y>
    </cdr:from>
    <cdr:to>
      <cdr:x>0.3447</cdr:x>
      <cdr:y>0.16023</cdr:y>
    </cdr:to>
    <cdr:sp macro="" textlink="">
      <cdr:nvSpPr>
        <cdr:cNvPr id="2" name="Tekstboks 1"/>
        <cdr:cNvSpPr txBox="1"/>
      </cdr:nvSpPr>
      <cdr:spPr>
        <a:xfrm xmlns:a="http://schemas.openxmlformats.org/drawingml/2006/main">
          <a:off x="1326696" y="679626"/>
          <a:ext cx="1882322" cy="29422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+mn-lt"/>
              <a:cs typeface="Arial" pitchFamily="34" charset="0"/>
            </a:rPr>
            <a:t>Scale</a:t>
          </a:r>
          <a:r>
            <a:rPr lang="en-US" sz="1200">
              <a:latin typeface="+mn-lt"/>
              <a:cs typeface="Arial" pitchFamily="34" charset="0"/>
            </a:rPr>
            <a:t> 1 (poor) til 4 (good)</a:t>
          </a:r>
          <a:endParaRPr lang="en-US" sz="1050"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0.79528</cdr:x>
      <cdr:y>0.81526</cdr:y>
    </cdr:from>
    <cdr:to>
      <cdr:x>0.99213</cdr:x>
      <cdr:y>0.95582</cdr:y>
    </cdr:to>
    <cdr:sp macro="" textlink="">
      <cdr:nvSpPr>
        <cdr:cNvPr id="3" name="Tekstboks 2"/>
        <cdr:cNvSpPr txBox="1"/>
      </cdr:nvSpPr>
      <cdr:spPr>
        <a:xfrm xmlns:a="http://schemas.openxmlformats.org/drawingml/2006/main">
          <a:off x="7400192" y="4957885"/>
          <a:ext cx="1831731" cy="8548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/>
            <a:t>This diagram is generated automatically based on the  results in </a:t>
          </a:r>
          <a:r>
            <a:rPr lang="en-GB" sz="1200" baseline="0"/>
            <a:t>the 'NOSACQ-50 data entry'</a:t>
          </a:r>
          <a:endParaRPr lang="en-GB" sz="1200"/>
        </a:p>
      </cdr:txBody>
    </cdr:sp>
  </cdr:relSizeAnchor>
  <cdr:relSizeAnchor xmlns:cdr="http://schemas.openxmlformats.org/drawingml/2006/chartDrawing">
    <cdr:from>
      <cdr:x>0.37008</cdr:x>
      <cdr:y>0.0241</cdr:y>
    </cdr:from>
    <cdr:to>
      <cdr:x>0.62598</cdr:x>
      <cdr:y>0.07229</cdr:y>
    </cdr:to>
    <cdr:sp macro="" textlink="">
      <cdr:nvSpPr>
        <cdr:cNvPr id="4" name="Tekstboks 3"/>
        <cdr:cNvSpPr txBox="1"/>
      </cdr:nvSpPr>
      <cdr:spPr>
        <a:xfrm xmlns:a="http://schemas.openxmlformats.org/drawingml/2006/main">
          <a:off x="3443654" y="146538"/>
          <a:ext cx="2381250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1600" b="1" u="sng"/>
            <a:t>NOSACQ-50 results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Q32"/>
  <sheetViews>
    <sheetView showGridLines="0" tabSelected="1" zoomScaleNormal="100" workbookViewId="0">
      <pane xSplit="10" ySplit="5" topLeftCell="K6" activePane="bottomRight" state="frozen"/>
      <selection activeCell="Q49" sqref="Q49"/>
      <selection pane="topRight" activeCell="Q49" sqref="Q49"/>
      <selection pane="bottomLeft" activeCell="Q49" sqref="Q49"/>
      <selection pane="bottomRight"/>
    </sheetView>
  </sheetViews>
  <sheetFormatPr defaultColWidth="4.36328125" defaultRowHeight="13" x14ac:dyDescent="0.3"/>
  <cols>
    <col min="1" max="1" width="8.1796875" style="1" customWidth="1"/>
    <col min="2" max="2" width="7.90625" style="2" bestFit="1" customWidth="1"/>
    <col min="3" max="3" width="7.90625" style="2" customWidth="1"/>
    <col min="4" max="4" width="14.36328125" style="2" customWidth="1"/>
    <col min="5" max="5" width="23.1796875" style="2" customWidth="1"/>
    <col min="6" max="6" width="13.36328125" style="2" customWidth="1"/>
    <col min="7" max="7" width="5.453125" style="2" customWidth="1"/>
    <col min="8" max="8" width="4.36328125" style="3" customWidth="1"/>
    <col min="9" max="9" width="9.08984375" style="3" customWidth="1"/>
    <col min="10" max="10" width="9.54296875" style="1" bestFit="1" customWidth="1"/>
    <col min="11" max="19" width="5" style="1" customWidth="1"/>
    <col min="20" max="28" width="4.36328125" style="3" customWidth="1"/>
    <col min="29" max="38" width="4.36328125" style="1" customWidth="1"/>
    <col min="39" max="47" width="4.36328125" style="3" customWidth="1"/>
    <col min="48" max="60" width="4.36328125" style="1" customWidth="1"/>
    <col min="61" max="61" width="24.90625" style="4" customWidth="1"/>
    <col min="62" max="68" width="6.08984375" style="16" customWidth="1"/>
    <col min="69" max="69" width="50.54296875" style="17" customWidth="1"/>
    <col min="70" max="16384" width="4.36328125" style="5"/>
  </cols>
  <sheetData>
    <row r="1" spans="1:69" ht="38.5" customHeight="1" x14ac:dyDescent="0.3">
      <c r="A1" s="52"/>
      <c r="B1" s="92" t="s">
        <v>104</v>
      </c>
      <c r="C1" s="92" t="s">
        <v>104</v>
      </c>
      <c r="D1" s="54"/>
      <c r="E1" s="94" t="s">
        <v>107</v>
      </c>
      <c r="F1" s="92" t="s">
        <v>95</v>
      </c>
      <c r="G1" s="53"/>
      <c r="H1" s="55" t="s">
        <v>63</v>
      </c>
      <c r="I1" s="56" t="s">
        <v>64</v>
      </c>
      <c r="J1" s="57" t="s">
        <v>65</v>
      </c>
      <c r="K1" s="47" t="s">
        <v>100</v>
      </c>
      <c r="L1" s="37"/>
      <c r="M1" s="37"/>
      <c r="N1" s="37"/>
      <c r="O1" s="37"/>
      <c r="P1" s="37"/>
      <c r="Q1" s="37"/>
      <c r="R1" s="37"/>
      <c r="S1" s="63"/>
      <c r="T1" s="68" t="s">
        <v>57</v>
      </c>
      <c r="U1" s="69"/>
      <c r="V1" s="69"/>
      <c r="W1" s="69"/>
      <c r="X1" s="69"/>
      <c r="Y1" s="69"/>
      <c r="Z1" s="70"/>
      <c r="AA1" s="47" t="s">
        <v>58</v>
      </c>
      <c r="AB1" s="37"/>
      <c r="AC1" s="37"/>
      <c r="AD1" s="37"/>
      <c r="AE1" s="37"/>
      <c r="AF1" s="63"/>
      <c r="AG1" s="68" t="s">
        <v>59</v>
      </c>
      <c r="AH1" s="69"/>
      <c r="AI1" s="69"/>
      <c r="AJ1" s="69"/>
      <c r="AK1" s="69"/>
      <c r="AL1" s="70"/>
      <c r="AM1" s="47" t="s">
        <v>60</v>
      </c>
      <c r="AN1" s="37"/>
      <c r="AO1" s="37"/>
      <c r="AP1" s="37"/>
      <c r="AQ1" s="37"/>
      <c r="AR1" s="37"/>
      <c r="AS1" s="63"/>
      <c r="AT1" s="68" t="s">
        <v>61</v>
      </c>
      <c r="AU1" s="69"/>
      <c r="AV1" s="69"/>
      <c r="AW1" s="69"/>
      <c r="AX1" s="69"/>
      <c r="AY1" s="69"/>
      <c r="AZ1" s="69"/>
      <c r="BA1" s="70"/>
      <c r="BB1" s="78" t="s">
        <v>62</v>
      </c>
      <c r="BC1" s="69"/>
      <c r="BD1" s="69"/>
      <c r="BE1" s="69"/>
      <c r="BF1" s="69"/>
      <c r="BG1" s="69"/>
      <c r="BH1" s="70"/>
      <c r="BI1" s="79"/>
      <c r="BJ1" s="84" t="s">
        <v>87</v>
      </c>
      <c r="BK1" s="85"/>
      <c r="BL1" s="85"/>
      <c r="BM1" s="85"/>
      <c r="BN1" s="85"/>
      <c r="BO1" s="85"/>
      <c r="BP1" s="86"/>
    </row>
    <row r="2" spans="1:69" ht="25.5" x14ac:dyDescent="0.3">
      <c r="A2" s="93" t="s">
        <v>31</v>
      </c>
      <c r="B2" s="38" t="s">
        <v>105</v>
      </c>
      <c r="C2" s="38" t="s">
        <v>106</v>
      </c>
      <c r="D2" s="38" t="s">
        <v>103</v>
      </c>
      <c r="E2" s="38" t="s">
        <v>66</v>
      </c>
      <c r="F2" s="38" t="s">
        <v>94</v>
      </c>
      <c r="G2" s="38" t="s">
        <v>97</v>
      </c>
      <c r="H2" s="39" t="s">
        <v>54</v>
      </c>
      <c r="I2" s="39" t="s">
        <v>55</v>
      </c>
      <c r="J2" s="58" t="s">
        <v>56</v>
      </c>
      <c r="K2" s="48" t="s">
        <v>1</v>
      </c>
      <c r="L2" s="40" t="s">
        <v>2</v>
      </c>
      <c r="M2" s="41" t="s">
        <v>33</v>
      </c>
      <c r="N2" s="40" t="s">
        <v>3</v>
      </c>
      <c r="O2" s="41" t="s">
        <v>34</v>
      </c>
      <c r="P2" s="40" t="s">
        <v>4</v>
      </c>
      <c r="Q2" s="40" t="s">
        <v>5</v>
      </c>
      <c r="R2" s="41" t="s">
        <v>35</v>
      </c>
      <c r="S2" s="64" t="s">
        <v>36</v>
      </c>
      <c r="T2" s="71" t="s">
        <v>6</v>
      </c>
      <c r="U2" s="40" t="s">
        <v>7</v>
      </c>
      <c r="V2" s="40" t="s">
        <v>8</v>
      </c>
      <c r="W2" s="41" t="s">
        <v>37</v>
      </c>
      <c r="X2" s="40" t="s">
        <v>9</v>
      </c>
      <c r="Y2" s="41" t="s">
        <v>38</v>
      </c>
      <c r="Z2" s="72" t="s">
        <v>10</v>
      </c>
      <c r="AA2" s="48" t="s">
        <v>11</v>
      </c>
      <c r="AB2" s="41" t="s">
        <v>39</v>
      </c>
      <c r="AC2" s="40" t="s">
        <v>12</v>
      </c>
      <c r="AD2" s="40" t="s">
        <v>13</v>
      </c>
      <c r="AE2" s="41" t="s">
        <v>40</v>
      </c>
      <c r="AF2" s="74" t="s">
        <v>14</v>
      </c>
      <c r="AG2" s="71" t="s">
        <v>15</v>
      </c>
      <c r="AH2" s="40" t="s">
        <v>16</v>
      </c>
      <c r="AI2" s="41" t="s">
        <v>41</v>
      </c>
      <c r="AJ2" s="41" t="s">
        <v>42</v>
      </c>
      <c r="AK2" s="40" t="s">
        <v>17</v>
      </c>
      <c r="AL2" s="77" t="s">
        <v>43</v>
      </c>
      <c r="AM2" s="76" t="s">
        <v>44</v>
      </c>
      <c r="AN2" s="41" t="s">
        <v>45</v>
      </c>
      <c r="AO2" s="41" t="s">
        <v>46</v>
      </c>
      <c r="AP2" s="41" t="s">
        <v>47</v>
      </c>
      <c r="AQ2" s="40" t="s">
        <v>18</v>
      </c>
      <c r="AR2" s="41" t="s">
        <v>48</v>
      </c>
      <c r="AS2" s="64" t="s">
        <v>49</v>
      </c>
      <c r="AT2" s="71" t="s">
        <v>19</v>
      </c>
      <c r="AU2" s="40" t="s">
        <v>20</v>
      </c>
      <c r="AV2" s="40" t="s">
        <v>21</v>
      </c>
      <c r="AW2" s="40" t="s">
        <v>22</v>
      </c>
      <c r="AX2" s="40" t="s">
        <v>23</v>
      </c>
      <c r="AY2" s="41" t="s">
        <v>50</v>
      </c>
      <c r="AZ2" s="40" t="s">
        <v>24</v>
      </c>
      <c r="BA2" s="72" t="s">
        <v>25</v>
      </c>
      <c r="BB2" s="48" t="s">
        <v>26</v>
      </c>
      <c r="BC2" s="41" t="s">
        <v>51</v>
      </c>
      <c r="BD2" s="40" t="s">
        <v>27</v>
      </c>
      <c r="BE2" s="41" t="s">
        <v>52</v>
      </c>
      <c r="BF2" s="40" t="s">
        <v>28</v>
      </c>
      <c r="BG2" s="41" t="s">
        <v>53</v>
      </c>
      <c r="BH2" s="72" t="s">
        <v>29</v>
      </c>
      <c r="BI2" s="80" t="s">
        <v>76</v>
      </c>
      <c r="BJ2" s="87" t="s">
        <v>68</v>
      </c>
      <c r="BK2" s="42" t="s">
        <v>69</v>
      </c>
      <c r="BL2" s="42" t="s">
        <v>70</v>
      </c>
      <c r="BM2" s="42" t="s">
        <v>71</v>
      </c>
      <c r="BN2" s="42" t="s">
        <v>72</v>
      </c>
      <c r="BO2" s="42" t="s">
        <v>73</v>
      </c>
      <c r="BP2" s="88" t="s">
        <v>74</v>
      </c>
      <c r="BQ2" s="17" t="s">
        <v>75</v>
      </c>
    </row>
    <row r="3" spans="1:69" s="6" customFormat="1" ht="12.5" x14ac:dyDescent="0.25">
      <c r="A3" s="59" t="s">
        <v>0</v>
      </c>
      <c r="B3" s="29">
        <v>1</v>
      </c>
      <c r="C3" s="29">
        <v>3</v>
      </c>
      <c r="D3" s="35" t="s">
        <v>82</v>
      </c>
      <c r="E3" s="36" t="s">
        <v>101</v>
      </c>
      <c r="F3" s="35" t="s">
        <v>83</v>
      </c>
      <c r="G3" s="29"/>
      <c r="H3" s="28">
        <v>26</v>
      </c>
      <c r="I3" s="28">
        <v>2</v>
      </c>
      <c r="J3" s="60">
        <v>1</v>
      </c>
      <c r="K3" s="49">
        <v>3</v>
      </c>
      <c r="L3" s="28">
        <v>4</v>
      </c>
      <c r="M3" s="28">
        <v>2</v>
      </c>
      <c r="N3" s="28">
        <v>4</v>
      </c>
      <c r="O3" s="28">
        <v>2</v>
      </c>
      <c r="P3" s="28"/>
      <c r="Q3" s="28">
        <v>4</v>
      </c>
      <c r="R3" s="28">
        <v>2</v>
      </c>
      <c r="S3" s="65">
        <v>1</v>
      </c>
      <c r="T3" s="73">
        <v>4</v>
      </c>
      <c r="U3" s="28">
        <v>3</v>
      </c>
      <c r="V3" s="28">
        <v>3</v>
      </c>
      <c r="W3" s="28">
        <v>2</v>
      </c>
      <c r="X3" s="28">
        <v>3</v>
      </c>
      <c r="Y3" s="28">
        <v>2</v>
      </c>
      <c r="Z3" s="60">
        <v>4</v>
      </c>
      <c r="AA3" s="49">
        <v>3</v>
      </c>
      <c r="AB3" s="28">
        <v>1</v>
      </c>
      <c r="AC3" s="28">
        <v>4</v>
      </c>
      <c r="AD3" s="28">
        <v>3</v>
      </c>
      <c r="AE3" s="28">
        <v>2</v>
      </c>
      <c r="AF3" s="65">
        <v>4</v>
      </c>
      <c r="AG3" s="73">
        <v>3</v>
      </c>
      <c r="AH3" s="28">
        <v>4</v>
      </c>
      <c r="AI3" s="28">
        <v>2</v>
      </c>
      <c r="AJ3" s="28">
        <v>1</v>
      </c>
      <c r="AK3" s="28">
        <v>3</v>
      </c>
      <c r="AL3" s="60">
        <v>2</v>
      </c>
      <c r="AM3" s="49">
        <v>2</v>
      </c>
      <c r="AN3" s="28"/>
      <c r="AO3" s="28">
        <v>2</v>
      </c>
      <c r="AP3" s="28">
        <v>1</v>
      </c>
      <c r="AQ3" s="28">
        <v>3</v>
      </c>
      <c r="AR3" s="28">
        <v>1</v>
      </c>
      <c r="AS3" s="65">
        <v>2</v>
      </c>
      <c r="AT3" s="73">
        <v>4</v>
      </c>
      <c r="AU3" s="28">
        <v>3</v>
      </c>
      <c r="AV3" s="28">
        <v>4</v>
      </c>
      <c r="AW3" s="28">
        <v>3</v>
      </c>
      <c r="AX3" s="28">
        <v>3</v>
      </c>
      <c r="AY3" s="28">
        <v>1</v>
      </c>
      <c r="AZ3" s="28">
        <v>4</v>
      </c>
      <c r="BA3" s="60">
        <v>3</v>
      </c>
      <c r="BB3" s="49">
        <v>3</v>
      </c>
      <c r="BC3" s="28">
        <v>1</v>
      </c>
      <c r="BD3" s="28">
        <v>4</v>
      </c>
      <c r="BE3" s="28">
        <v>2</v>
      </c>
      <c r="BF3" s="28">
        <v>3</v>
      </c>
      <c r="BG3" s="28">
        <v>1</v>
      </c>
      <c r="BH3" s="60">
        <v>4</v>
      </c>
      <c r="BI3" s="81" t="s">
        <v>84</v>
      </c>
      <c r="BJ3" s="89">
        <f>IF(COUNT(K3:S3)&gt;=5, (K3+L3+N3+P3+Q3+(IF(ISBLANK(M3),0,(5-M3)))+(IF(ISBLANK(O3),0,(5-O3)))+(IF(ISBLANK(R3),0,(5-R3)))+(IF(ISBLANK(S3),0,(5-S3))))/COUNT(K3:S3), "")</f>
        <v>3.5</v>
      </c>
      <c r="BK3" s="19">
        <f>IF(COUNT(T3:Z3)&gt;=4, (T3+U3+V3+X3+Z3+(IF(ISBLANK(W3),0,(5-W3)))+(IF(ISBLANK(Y3),0,(5-Y3))))/COUNT(T3:Z3), "")</f>
        <v>3.2857142857142856</v>
      </c>
      <c r="BL3" s="19">
        <f>IF(COUNT(AA3:AF3)&gt;=3, (AA3+AC3+AD3+AF3+(IF(ISBLANK(AB3),0,(5-AB3)))+(IF(ISBLANK(AE3),0,(5-AE3))))/COUNT(AA3:AF3), "")</f>
        <v>3.5</v>
      </c>
      <c r="BM3" s="19">
        <f>IF(COUNT(AG3:AL3)&gt;=3, (AG3+AH3+AK3+(IF(ISBLANK(AI3),0,(5-AI3)))+(IF(ISBLANK(AJ3),0,(5-AJ3)))+(IF(ISBLANK(AL3),0,(5-AL3))))/COUNT(AG3:AL3), "")</f>
        <v>3.3333333333333335</v>
      </c>
      <c r="BN3" s="20">
        <f>IF(COUNT(AM3:AS3)&gt;=4, (AQ3+(IF(ISBLANK(AM3),0,(5-AM3)))+(IF(ISBLANK(AN3),0,(5-AN3)))+(IF(ISBLANK(AO3),0,(5-AO3)))+(IF(ISBLANK(AP3),0,(5-AP3)))+(IF(ISBLANK(AR3),0,(5-AR3)))+(IF(ISBLANK(AS3),0,(5-AS3))))/COUNT(AM3:AS3), "")</f>
        <v>3.3333333333333335</v>
      </c>
      <c r="BO3" s="19">
        <f>IF(COUNT(AT3:BA3)&gt;=4, (AT3+AU3+AV3+AW3+AX3+AZ3+BA3+(IF(ISBLANK(AY3),0,(5-AY3))))/COUNT(AT3:BA3), "")</f>
        <v>3.5</v>
      </c>
      <c r="BP3" s="90">
        <f>IF(COUNT(BB3:BH3)&gt;=4, (BB3+BD3+BF3+BH3+(IF(ISBLANK(BC3),0,(5-BC3)))+(IF(ISBLANK(BE3),0,(5-BE3)))+(IF(ISBLANK(BG3),0,(5-BG3))))/COUNT(BB3:BH3), "")</f>
        <v>3.5714285714285716</v>
      </c>
      <c r="BQ3" s="27" t="s">
        <v>80</v>
      </c>
    </row>
    <row r="4" spans="1:69" s="6" customFormat="1" ht="12.5" x14ac:dyDescent="0.25">
      <c r="A4" s="59" t="s">
        <v>0</v>
      </c>
      <c r="B4" s="29">
        <v>5</v>
      </c>
      <c r="C4" s="29">
        <v>2</v>
      </c>
      <c r="D4" s="36" t="s">
        <v>98</v>
      </c>
      <c r="E4" s="36" t="s">
        <v>102</v>
      </c>
      <c r="F4" s="35" t="s">
        <v>90</v>
      </c>
      <c r="G4" s="29"/>
      <c r="H4" s="28">
        <v>34</v>
      </c>
      <c r="I4" s="28">
        <v>2</v>
      </c>
      <c r="J4" s="60">
        <v>1</v>
      </c>
      <c r="K4" s="49">
        <v>3</v>
      </c>
      <c r="L4" s="28">
        <v>3</v>
      </c>
      <c r="M4" s="28">
        <v>1</v>
      </c>
      <c r="N4" s="28">
        <v>3</v>
      </c>
      <c r="O4" s="28">
        <v>1</v>
      </c>
      <c r="P4" s="28">
        <v>3</v>
      </c>
      <c r="Q4" s="28">
        <v>4</v>
      </c>
      <c r="R4" s="28">
        <v>1</v>
      </c>
      <c r="S4" s="65">
        <v>2</v>
      </c>
      <c r="T4" s="73">
        <v>3</v>
      </c>
      <c r="U4" s="28"/>
      <c r="V4" s="28">
        <v>4</v>
      </c>
      <c r="W4" s="28">
        <v>1</v>
      </c>
      <c r="X4" s="28">
        <v>4</v>
      </c>
      <c r="Y4" s="28">
        <v>2</v>
      </c>
      <c r="Z4" s="60">
        <v>3</v>
      </c>
      <c r="AA4" s="49">
        <v>4</v>
      </c>
      <c r="AB4" s="28">
        <v>3</v>
      </c>
      <c r="AC4" s="28">
        <v>3</v>
      </c>
      <c r="AD4" s="28">
        <v>4</v>
      </c>
      <c r="AE4" s="28">
        <v>1</v>
      </c>
      <c r="AF4" s="65">
        <v>3</v>
      </c>
      <c r="AG4" s="73">
        <v>4</v>
      </c>
      <c r="AH4" s="28">
        <v>3</v>
      </c>
      <c r="AI4" s="28">
        <v>2</v>
      </c>
      <c r="AJ4" s="28">
        <v>2</v>
      </c>
      <c r="AK4" s="28">
        <v>4</v>
      </c>
      <c r="AL4" s="60">
        <v>1</v>
      </c>
      <c r="AM4" s="49">
        <v>1</v>
      </c>
      <c r="AN4" s="28">
        <v>1</v>
      </c>
      <c r="AO4" s="28">
        <v>1</v>
      </c>
      <c r="AP4" s="28">
        <v>1</v>
      </c>
      <c r="AQ4" s="28">
        <v>4</v>
      </c>
      <c r="AR4" s="28">
        <v>2</v>
      </c>
      <c r="AS4" s="65">
        <v>1</v>
      </c>
      <c r="AT4" s="73">
        <v>3</v>
      </c>
      <c r="AU4" s="28"/>
      <c r="AV4" s="28">
        <v>3</v>
      </c>
      <c r="AW4" s="28">
        <v>4</v>
      </c>
      <c r="AX4" s="28">
        <v>4</v>
      </c>
      <c r="AY4" s="28">
        <v>2</v>
      </c>
      <c r="AZ4" s="28">
        <v>4</v>
      </c>
      <c r="BA4" s="60">
        <v>3</v>
      </c>
      <c r="BB4" s="49">
        <v>4</v>
      </c>
      <c r="BC4" s="28">
        <v>2</v>
      </c>
      <c r="BD4" s="28">
        <v>4</v>
      </c>
      <c r="BE4" s="28">
        <v>3</v>
      </c>
      <c r="BF4" s="28">
        <v>3</v>
      </c>
      <c r="BG4" s="28">
        <v>3</v>
      </c>
      <c r="BH4" s="60">
        <v>3</v>
      </c>
      <c r="BI4" s="82" t="s">
        <v>99</v>
      </c>
      <c r="BJ4" s="89">
        <f>IF(COUNT(K4:S4)&gt;=5, (K4+L4+N4+P4+Q4+(IF(ISBLANK(M4),0,(5-M4)))+(IF(ISBLANK(O4),0,(5-O4)))+(IF(ISBLANK(R4),0,(5-R4)))+(IF(ISBLANK(S4),0,(5-S4))))/COUNT(K4:S4), "")</f>
        <v>3.4444444444444446</v>
      </c>
      <c r="BK4" s="19">
        <f>IF(COUNT(T4:Z4)&gt;=4, (T4+U4+V4+X4+Z4+(IF(ISBLANK(W4),0,(5-W4)))+(IF(ISBLANK(Y4),0,(5-Y4))))/COUNT(T4:Z4), "")</f>
        <v>3.5</v>
      </c>
      <c r="BL4" s="19">
        <f>IF(COUNT(AA4:AF4)&gt;=3, (AA4+AC4+AD4+AF4+(IF(ISBLANK(AB4),0,(5-AB4)))+(IF(ISBLANK(AE4),0,(5-AE4))))/COUNT(AA4:AF4), "")</f>
        <v>3.3333333333333335</v>
      </c>
      <c r="BM4" s="19">
        <f>IF(COUNT(AG4:AL4)&gt;=3, (AG4+AH4+AK4+(IF(ISBLANK(AI4),0,(5-AI4)))+(IF(ISBLANK(AJ4),0,(5-AJ4)))+(IF(ISBLANK(AL4),0,(5-AL4))))/COUNT(AG4:AL4), "")</f>
        <v>3.5</v>
      </c>
      <c r="BN4" s="20">
        <f>IF(COUNT(AM4:AS4)&gt;=4, (AQ4+(IF(ISBLANK(AM4),0,(5-AM4)))+(IF(ISBLANK(AN4),0,(5-AN4)))+(IF(ISBLANK(AO4),0,(5-AO4)))+(IF(ISBLANK(AP4),0,(5-AP4)))+(IF(ISBLANK(AR4),0,(5-AR4)))+(IF(ISBLANK(AS4),0,(5-AS4))))/COUNT(AM4:AS4), "")</f>
        <v>3.8571428571428572</v>
      </c>
      <c r="BO4" s="19">
        <f>IF(COUNT(AT4:BA4)&gt;=4, (AT4+AU4+AV4+AW4+AX4+AZ4+BA4+(IF(ISBLANK(AY4),0,(5-AY4))))/COUNT(AT4:BA4), "")</f>
        <v>3.4285714285714284</v>
      </c>
      <c r="BP4" s="90">
        <f>IF(COUNT(BB4:BH4)&gt;=4, (BB4+BD4+BF4+BH4+(IF(ISBLANK(BC4),0,(5-BC4)))+(IF(ISBLANK(BE4),0,(5-BE4)))+(IF(ISBLANK(BG4),0,(5-BG4))))/COUNT(BB4:BH4), "")</f>
        <v>3</v>
      </c>
      <c r="BQ4" s="27" t="s">
        <v>80</v>
      </c>
    </row>
    <row r="5" spans="1:69" s="6" customFormat="1" ht="12.5" x14ac:dyDescent="0.25">
      <c r="A5" s="59" t="s">
        <v>0</v>
      </c>
      <c r="B5" s="29">
        <v>3</v>
      </c>
      <c r="C5" s="29">
        <v>6</v>
      </c>
      <c r="D5" s="35" t="s">
        <v>67</v>
      </c>
      <c r="E5" s="36" t="s">
        <v>96</v>
      </c>
      <c r="F5" s="35" t="s">
        <v>32</v>
      </c>
      <c r="G5" s="29"/>
      <c r="H5" s="28">
        <v>47</v>
      </c>
      <c r="I5" s="28">
        <v>1</v>
      </c>
      <c r="J5" s="60">
        <v>2</v>
      </c>
      <c r="K5" s="49">
        <v>4</v>
      </c>
      <c r="L5" s="28">
        <v>3</v>
      </c>
      <c r="M5" s="28">
        <v>1</v>
      </c>
      <c r="N5" s="28">
        <v>3</v>
      </c>
      <c r="O5" s="28">
        <v>2</v>
      </c>
      <c r="P5" s="28">
        <v>4</v>
      </c>
      <c r="Q5" s="28">
        <v>3</v>
      </c>
      <c r="R5" s="28"/>
      <c r="S5" s="65">
        <v>2</v>
      </c>
      <c r="T5" s="73">
        <v>2</v>
      </c>
      <c r="U5" s="28">
        <v>1</v>
      </c>
      <c r="V5" s="28">
        <v>2</v>
      </c>
      <c r="W5" s="28">
        <v>1</v>
      </c>
      <c r="X5" s="28">
        <v>3</v>
      </c>
      <c r="Y5" s="28">
        <v>1</v>
      </c>
      <c r="Z5" s="60">
        <v>2</v>
      </c>
      <c r="AA5" s="49">
        <v>3</v>
      </c>
      <c r="AB5" s="28">
        <v>2</v>
      </c>
      <c r="AC5" s="28"/>
      <c r="AD5" s="28">
        <v>3</v>
      </c>
      <c r="AE5" s="28">
        <v>1</v>
      </c>
      <c r="AF5" s="65">
        <v>2</v>
      </c>
      <c r="AG5" s="73">
        <v>3</v>
      </c>
      <c r="AH5" s="28">
        <v>2</v>
      </c>
      <c r="AI5" s="28"/>
      <c r="AJ5" s="28">
        <v>2</v>
      </c>
      <c r="AK5" s="28">
        <v>3</v>
      </c>
      <c r="AL5" s="60">
        <v>1</v>
      </c>
      <c r="AM5" s="49">
        <v>2</v>
      </c>
      <c r="AN5" s="28">
        <v>2</v>
      </c>
      <c r="AO5" s="28">
        <v>1</v>
      </c>
      <c r="AP5" s="28">
        <v>1</v>
      </c>
      <c r="AQ5" s="28">
        <v>3</v>
      </c>
      <c r="AR5" s="28">
        <v>2</v>
      </c>
      <c r="AS5" s="65">
        <v>1</v>
      </c>
      <c r="AT5" s="73">
        <v>3</v>
      </c>
      <c r="AU5" s="28">
        <v>2</v>
      </c>
      <c r="AV5" s="28">
        <v>4</v>
      </c>
      <c r="AW5" s="28">
        <v>1</v>
      </c>
      <c r="AX5" s="28">
        <v>3</v>
      </c>
      <c r="AY5" s="28">
        <v>1</v>
      </c>
      <c r="AZ5" s="28">
        <v>2</v>
      </c>
      <c r="BA5" s="60">
        <v>3</v>
      </c>
      <c r="BB5" s="49">
        <v>3</v>
      </c>
      <c r="BC5" s="28"/>
      <c r="BD5" s="28">
        <v>4</v>
      </c>
      <c r="BE5" s="28">
        <v>1</v>
      </c>
      <c r="BF5" s="28">
        <v>3</v>
      </c>
      <c r="BG5" s="28">
        <v>2</v>
      </c>
      <c r="BH5" s="60">
        <v>4</v>
      </c>
      <c r="BI5" s="81" t="s">
        <v>30</v>
      </c>
      <c r="BJ5" s="89">
        <f>IF(COUNT(K5:S5)&gt;=5, (K5+L5+N5+P5+Q5+(IF(ISBLANK(M5),0,(5-M5)))+(IF(ISBLANK(O5),0,(5-O5)))+(IF(ISBLANK(R5),0,(5-R5)))+(IF(ISBLANK(S5),0,(5-S5))))/COUNT(K5:S5), "")</f>
        <v>3.375</v>
      </c>
      <c r="BK5" s="19">
        <f>IF(COUNT(T5:Z5)&gt;=4, (T5+U5+V5+X5+Z5+(IF(ISBLANK(W5),0,(5-W5)))+(IF(ISBLANK(Y5),0,(5-Y5))))/COUNT(T5:Z5), "")</f>
        <v>2.5714285714285716</v>
      </c>
      <c r="BL5" s="19">
        <f>IF(COUNT(AA5:AF5)&gt;=3, (AA5+AC5+AD5+AF5+(IF(ISBLANK(AB5),0,(5-AB5)))+(IF(ISBLANK(AE5),0,(5-AE5))))/COUNT(AA5:AF5), "")</f>
        <v>3</v>
      </c>
      <c r="BM5" s="19">
        <f>IF(COUNT(AG5:AL5)&gt;=3, (AG5+AH5+AK5+(IF(ISBLANK(AI5),0,(5-AI5)))+(IF(ISBLANK(AJ5),0,(5-AJ5)))+(IF(ISBLANK(AL5),0,(5-AL5))))/COUNT(AG5:AL5), "")</f>
        <v>3</v>
      </c>
      <c r="BN5" s="20">
        <f>IF(COUNT(AM5:AS5)&gt;=4, (AQ5+(IF(ISBLANK(AM5),0,(5-AM5)))+(IF(ISBLANK(AN5),0,(5-AN5)))+(IF(ISBLANK(AO5),0,(5-AO5)))+(IF(ISBLANK(AP5),0,(5-AP5)))+(IF(ISBLANK(AR5),0,(5-AR5)))+(IF(ISBLANK(AS5),0,(5-AS5))))/COUNT(AM5:AS5), "")</f>
        <v>3.4285714285714284</v>
      </c>
      <c r="BO5" s="19">
        <f>IF(COUNT(AT5:BA5)&gt;=4, (AT5+AU5+AV5+AW5+AX5+AZ5+BA5+(IF(ISBLANK(AY5),0,(5-AY5))))/COUNT(AT5:BA5), "")</f>
        <v>2.75</v>
      </c>
      <c r="BP5" s="90">
        <f>IF(COUNT(BB5:BH5)&gt;=4, (BB5+BD5+BF5+BH5+(IF(ISBLANK(BC5),0,(5-BC5)))+(IF(ISBLANK(BE5),0,(5-BE5)))+(IF(ISBLANK(BG5),0,(5-BG5))))/COUNT(BB5:BH5), "")</f>
        <v>3.5</v>
      </c>
      <c r="BQ5" s="27" t="s">
        <v>80</v>
      </c>
    </row>
    <row r="6" spans="1:69" x14ac:dyDescent="0.3">
      <c r="A6" s="7">
        <v>1</v>
      </c>
      <c r="B6" s="9"/>
      <c r="C6" s="9"/>
      <c r="D6" s="9"/>
      <c r="E6" s="9"/>
      <c r="F6" s="91"/>
      <c r="G6" s="9"/>
      <c r="H6" s="8"/>
      <c r="I6" s="8"/>
      <c r="J6" s="61"/>
      <c r="K6" s="50"/>
      <c r="L6" s="24"/>
      <c r="M6" s="24"/>
      <c r="N6" s="8"/>
      <c r="O6" s="8"/>
      <c r="P6" s="8"/>
      <c r="Q6" s="8"/>
      <c r="R6" s="8"/>
      <c r="S6" s="66"/>
      <c r="T6" s="7"/>
      <c r="U6" s="8"/>
      <c r="V6" s="8"/>
      <c r="W6" s="8"/>
      <c r="X6" s="8"/>
      <c r="Y6" s="8"/>
      <c r="Z6" s="61"/>
      <c r="AA6" s="10"/>
      <c r="AB6" s="8"/>
      <c r="AC6" s="8"/>
      <c r="AD6" s="8"/>
      <c r="AE6" s="8"/>
      <c r="AF6" s="66"/>
      <c r="AG6" s="7"/>
      <c r="AH6" s="8"/>
      <c r="AI6" s="8"/>
      <c r="AJ6" s="8"/>
      <c r="AK6" s="8"/>
      <c r="AL6" s="61"/>
      <c r="AM6" s="10"/>
      <c r="AN6" s="8"/>
      <c r="AO6" s="8"/>
      <c r="AP6" s="8"/>
      <c r="AQ6" s="8"/>
      <c r="AR6" s="8"/>
      <c r="AS6" s="66"/>
      <c r="AT6" s="7"/>
      <c r="AU6" s="8"/>
      <c r="AV6" s="8"/>
      <c r="AW6" s="8"/>
      <c r="AX6" s="8"/>
      <c r="AY6" s="8"/>
      <c r="AZ6" s="8"/>
      <c r="BA6" s="61"/>
      <c r="BB6" s="10"/>
      <c r="BC6" s="8"/>
      <c r="BD6" s="8"/>
      <c r="BE6" s="8"/>
      <c r="BF6" s="8"/>
      <c r="BG6" s="8"/>
      <c r="BH6" s="61"/>
      <c r="BI6" s="83"/>
      <c r="BJ6" s="89" t="str">
        <f t="shared" ref="BJ6:BJ28" si="0">IF(COUNT(K6:S6)&gt;=5, (K6+L6+N6+P6+Q6+(IF(ISBLANK(M6),0,(5-M6)))+(IF(ISBLANK(O6),0,(5-O6)))+(IF(ISBLANK(R6),0,(5-R6)))+(IF(ISBLANK(S6),0,(5-S6))))/COUNT(K6:S6), "")</f>
        <v/>
      </c>
      <c r="BK6" s="19" t="str">
        <f t="shared" ref="BK6:BK28" si="1">IF(COUNT(T6:Z6)&gt;=4, (T6+U6+V6+X6+Z6+(IF(ISBLANK(W6),0,(5-W6)))+(IF(ISBLANK(Y6),0,(5-Y6))))/COUNT(T6:Z6), "")</f>
        <v/>
      </c>
      <c r="BL6" s="19" t="str">
        <f t="shared" ref="BL6:BL28" si="2">IF(COUNT(AA6:AF6)&gt;=3, (AA6+AC6+AD6+AF6+(IF(ISBLANK(AB6),0,(5-AB6)))+(IF(ISBLANK(AE6),0,(5-AE6))))/COUNT(AA6:AF6), "")</f>
        <v/>
      </c>
      <c r="BM6" s="19" t="str">
        <f t="shared" ref="BM6:BM28" si="3">IF(COUNT(AG6:AL6)&gt;=3, (AG6+AH6+AK6+(IF(ISBLANK(AI6),0,(5-AI6)))+(IF(ISBLANK(AJ6),0,(5-AJ6)))+(IF(ISBLANK(AL6),0,(5-AL6))))/COUNT(AG6:AL6), "")</f>
        <v/>
      </c>
      <c r="BN6" s="20" t="str">
        <f t="shared" ref="BN6:BN28" si="4">IF(COUNT(AM6:AS6)&gt;=4, (AQ6+(IF(ISBLANK(AM6),0,(5-AM6)))+(IF(ISBLANK(AN6),0,(5-AN6)))+(IF(ISBLANK(AO6),0,(5-AO6)))+(IF(ISBLANK(AP6),0,(5-AP6)))+(IF(ISBLANK(AR6),0,(5-AR6)))+(IF(ISBLANK(AS6),0,(5-AS6))))/COUNT(AM6:AS6), "")</f>
        <v/>
      </c>
      <c r="BO6" s="19" t="str">
        <f t="shared" ref="BO6:BO28" si="5">IF(COUNT(AT6:BA6)&gt;=4, (AT6+AU6+AV6+AW6+AX6+AZ6+BA6+(IF(ISBLANK(AY6),0,(5-AY6))))/COUNT(AT6:BA6), "")</f>
        <v/>
      </c>
      <c r="BP6" s="90" t="str">
        <f t="shared" ref="BP6:BP28" si="6">IF(COUNT(BB6:BH6)&gt;=4, (BB6+BD6+BF6+BH6+(IF(ISBLANK(BC6),0,(5-BC6)))+(IF(ISBLANK(BE6),0,(5-BE6)))+(IF(ISBLANK(BG6),0,(5-BG6))))/COUNT(BB6:BH6), "")</f>
        <v/>
      </c>
    </row>
    <row r="7" spans="1:69" x14ac:dyDescent="0.3">
      <c r="A7" s="7">
        <f>A6+1</f>
        <v>2</v>
      </c>
      <c r="B7" s="9"/>
      <c r="C7" s="9"/>
      <c r="D7" s="9"/>
      <c r="E7" s="9"/>
      <c r="F7" s="91"/>
      <c r="G7" s="9"/>
      <c r="H7" s="8"/>
      <c r="I7" s="8"/>
      <c r="J7" s="61"/>
      <c r="K7" s="50"/>
      <c r="L7" s="24"/>
      <c r="M7" s="24"/>
      <c r="N7" s="8"/>
      <c r="O7" s="8"/>
      <c r="P7" s="8"/>
      <c r="Q7" s="8"/>
      <c r="R7" s="8"/>
      <c r="S7" s="66"/>
      <c r="T7" s="7"/>
      <c r="U7" s="8"/>
      <c r="V7" s="8"/>
      <c r="W7" s="8"/>
      <c r="X7" s="8"/>
      <c r="Y7" s="8"/>
      <c r="Z7" s="61"/>
      <c r="AA7" s="10"/>
      <c r="AB7" s="8"/>
      <c r="AC7" s="8"/>
      <c r="AD7" s="8"/>
      <c r="AE7" s="8"/>
      <c r="AF7" s="66"/>
      <c r="AG7" s="7"/>
      <c r="AH7" s="8"/>
      <c r="AI7" s="8"/>
      <c r="AJ7" s="8"/>
      <c r="AK7" s="8"/>
      <c r="AL7" s="61"/>
      <c r="AM7" s="10"/>
      <c r="AN7" s="8"/>
      <c r="AO7" s="8"/>
      <c r="AP7" s="8"/>
      <c r="AQ7" s="8"/>
      <c r="AR7" s="8"/>
      <c r="AS7" s="66"/>
      <c r="AT7" s="7"/>
      <c r="AU7" s="8"/>
      <c r="AV7" s="8"/>
      <c r="AW7" s="8"/>
      <c r="AX7" s="8"/>
      <c r="AY7" s="8"/>
      <c r="AZ7" s="8"/>
      <c r="BA7" s="61"/>
      <c r="BB7" s="10"/>
      <c r="BC7" s="8"/>
      <c r="BD7" s="8"/>
      <c r="BE7" s="8"/>
      <c r="BF7" s="8"/>
      <c r="BG7" s="8"/>
      <c r="BH7" s="61"/>
      <c r="BI7" s="83"/>
      <c r="BJ7" s="89" t="str">
        <f t="shared" si="0"/>
        <v/>
      </c>
      <c r="BK7" s="19" t="str">
        <f t="shared" si="1"/>
        <v/>
      </c>
      <c r="BL7" s="19" t="str">
        <f t="shared" si="2"/>
        <v/>
      </c>
      <c r="BM7" s="19" t="str">
        <f t="shared" si="3"/>
        <v/>
      </c>
      <c r="BN7" s="20" t="str">
        <f t="shared" si="4"/>
        <v/>
      </c>
      <c r="BO7" s="19" t="str">
        <f t="shared" si="5"/>
        <v/>
      </c>
      <c r="BP7" s="90" t="str">
        <f t="shared" si="6"/>
        <v/>
      </c>
    </row>
    <row r="8" spans="1:69" x14ac:dyDescent="0.3">
      <c r="A8" s="7">
        <f t="shared" ref="A8:A26" si="7">A7+1</f>
        <v>3</v>
      </c>
      <c r="B8" s="9"/>
      <c r="C8" s="9"/>
      <c r="D8" s="9"/>
      <c r="E8" s="9"/>
      <c r="F8" s="91"/>
      <c r="G8" s="9"/>
      <c r="H8" s="8"/>
      <c r="I8" s="8"/>
      <c r="J8" s="61"/>
      <c r="K8" s="50"/>
      <c r="L8" s="24"/>
      <c r="M8" s="24"/>
      <c r="N8" s="8"/>
      <c r="O8" s="8"/>
      <c r="P8" s="8"/>
      <c r="Q8" s="8"/>
      <c r="R8" s="8"/>
      <c r="S8" s="66"/>
      <c r="T8" s="7"/>
      <c r="U8" s="8"/>
      <c r="V8" s="8"/>
      <c r="W8" s="8"/>
      <c r="X8" s="8"/>
      <c r="Y8" s="8"/>
      <c r="Z8" s="61"/>
      <c r="AA8" s="10"/>
      <c r="AB8" s="8"/>
      <c r="AC8" s="8"/>
      <c r="AD8" s="8"/>
      <c r="AE8" s="8"/>
      <c r="AF8" s="66"/>
      <c r="AG8" s="7"/>
      <c r="AH8" s="8"/>
      <c r="AI8" s="8"/>
      <c r="AJ8" s="8"/>
      <c r="AK8" s="8"/>
      <c r="AL8" s="61"/>
      <c r="AM8" s="10"/>
      <c r="AN8" s="8"/>
      <c r="AO8" s="8"/>
      <c r="AP8" s="8"/>
      <c r="AQ8" s="8"/>
      <c r="AR8" s="8"/>
      <c r="AS8" s="66"/>
      <c r="AT8" s="7"/>
      <c r="AU8" s="8"/>
      <c r="AV8" s="8"/>
      <c r="AW8" s="8"/>
      <c r="AX8" s="8"/>
      <c r="AY8" s="8"/>
      <c r="AZ8" s="8"/>
      <c r="BA8" s="61"/>
      <c r="BB8" s="10"/>
      <c r="BC8" s="8"/>
      <c r="BD8" s="8"/>
      <c r="BE8" s="8"/>
      <c r="BF8" s="8"/>
      <c r="BG8" s="8"/>
      <c r="BH8" s="61"/>
      <c r="BI8" s="83"/>
      <c r="BJ8" s="89" t="str">
        <f t="shared" si="0"/>
        <v/>
      </c>
      <c r="BK8" s="19" t="str">
        <f t="shared" si="1"/>
        <v/>
      </c>
      <c r="BL8" s="19" t="str">
        <f t="shared" si="2"/>
        <v/>
      </c>
      <c r="BM8" s="19" t="str">
        <f t="shared" si="3"/>
        <v/>
      </c>
      <c r="BN8" s="20" t="str">
        <f t="shared" si="4"/>
        <v/>
      </c>
      <c r="BO8" s="19" t="str">
        <f t="shared" si="5"/>
        <v/>
      </c>
      <c r="BP8" s="90" t="str">
        <f t="shared" si="6"/>
        <v/>
      </c>
    </row>
    <row r="9" spans="1:69" x14ac:dyDescent="0.3">
      <c r="A9" s="7">
        <f t="shared" si="7"/>
        <v>4</v>
      </c>
      <c r="B9" s="9"/>
      <c r="C9" s="9"/>
      <c r="D9" s="9"/>
      <c r="E9" s="9"/>
      <c r="F9" s="91"/>
      <c r="G9" s="9"/>
      <c r="H9" s="8"/>
      <c r="I9" s="8"/>
      <c r="J9" s="61"/>
      <c r="K9" s="50"/>
      <c r="L9" s="24"/>
      <c r="M9" s="24"/>
      <c r="N9" s="8"/>
      <c r="O9" s="8"/>
      <c r="P9" s="8"/>
      <c r="Q9" s="8"/>
      <c r="R9" s="8"/>
      <c r="S9" s="66"/>
      <c r="T9" s="7"/>
      <c r="U9" s="8"/>
      <c r="V9" s="8"/>
      <c r="W9" s="8"/>
      <c r="X9" s="8"/>
      <c r="Y9" s="8"/>
      <c r="Z9" s="61"/>
      <c r="AA9" s="10"/>
      <c r="AB9" s="8"/>
      <c r="AC9" s="8"/>
      <c r="AD9" s="8"/>
      <c r="AE9" s="8"/>
      <c r="AF9" s="66"/>
      <c r="AG9" s="7"/>
      <c r="AH9" s="8"/>
      <c r="AI9" s="8"/>
      <c r="AJ9" s="8"/>
      <c r="AK9" s="8"/>
      <c r="AL9" s="61"/>
      <c r="AM9" s="10"/>
      <c r="AN9" s="8"/>
      <c r="AO9" s="8"/>
      <c r="AP9" s="8"/>
      <c r="AQ9" s="8"/>
      <c r="AR9" s="8"/>
      <c r="AS9" s="66"/>
      <c r="AT9" s="7"/>
      <c r="AU9" s="8"/>
      <c r="AV9" s="8"/>
      <c r="AW9" s="8"/>
      <c r="AX9" s="8"/>
      <c r="AY9" s="8"/>
      <c r="AZ9" s="8"/>
      <c r="BA9" s="61"/>
      <c r="BB9" s="10"/>
      <c r="BC9" s="8"/>
      <c r="BD9" s="8"/>
      <c r="BE9" s="8"/>
      <c r="BF9" s="8"/>
      <c r="BG9" s="8"/>
      <c r="BH9" s="61"/>
      <c r="BI9" s="83"/>
      <c r="BJ9" s="89" t="str">
        <f t="shared" si="0"/>
        <v/>
      </c>
      <c r="BK9" s="19" t="str">
        <f t="shared" si="1"/>
        <v/>
      </c>
      <c r="BL9" s="19" t="str">
        <f t="shared" si="2"/>
        <v/>
      </c>
      <c r="BM9" s="19" t="str">
        <f t="shared" si="3"/>
        <v/>
      </c>
      <c r="BN9" s="20" t="str">
        <f t="shared" si="4"/>
        <v/>
      </c>
      <c r="BO9" s="19" t="str">
        <f t="shared" si="5"/>
        <v/>
      </c>
      <c r="BP9" s="90" t="str">
        <f t="shared" si="6"/>
        <v/>
      </c>
    </row>
    <row r="10" spans="1:69" x14ac:dyDescent="0.3">
      <c r="A10" s="7">
        <f t="shared" si="7"/>
        <v>5</v>
      </c>
      <c r="B10" s="9"/>
      <c r="C10" s="9"/>
      <c r="D10" s="9"/>
      <c r="E10" s="9"/>
      <c r="F10" s="91"/>
      <c r="G10" s="9"/>
      <c r="H10" s="8"/>
      <c r="I10" s="8"/>
      <c r="J10" s="61"/>
      <c r="K10" s="50"/>
      <c r="L10" s="24"/>
      <c r="M10" s="24"/>
      <c r="N10" s="8"/>
      <c r="O10" s="8"/>
      <c r="P10" s="8"/>
      <c r="Q10" s="8"/>
      <c r="R10" s="8"/>
      <c r="S10" s="66"/>
      <c r="T10" s="7"/>
      <c r="U10" s="8"/>
      <c r="V10" s="8"/>
      <c r="W10" s="8"/>
      <c r="X10" s="8"/>
      <c r="Y10" s="8"/>
      <c r="Z10" s="61"/>
      <c r="AA10" s="10"/>
      <c r="AB10" s="8"/>
      <c r="AC10" s="8"/>
      <c r="AD10" s="8"/>
      <c r="AE10" s="8"/>
      <c r="AF10" s="66"/>
      <c r="AG10" s="7"/>
      <c r="AH10" s="8"/>
      <c r="AI10" s="8"/>
      <c r="AJ10" s="8"/>
      <c r="AK10" s="8"/>
      <c r="AL10" s="61"/>
      <c r="AM10" s="10"/>
      <c r="AN10" s="8"/>
      <c r="AO10" s="8"/>
      <c r="AP10" s="8"/>
      <c r="AQ10" s="8"/>
      <c r="AR10" s="8"/>
      <c r="AS10" s="66"/>
      <c r="AT10" s="7"/>
      <c r="AU10" s="8"/>
      <c r="AV10" s="8"/>
      <c r="AW10" s="8"/>
      <c r="AX10" s="8"/>
      <c r="AY10" s="8"/>
      <c r="AZ10" s="8"/>
      <c r="BA10" s="61"/>
      <c r="BB10" s="10"/>
      <c r="BC10" s="8"/>
      <c r="BD10" s="8"/>
      <c r="BE10" s="8"/>
      <c r="BF10" s="8"/>
      <c r="BG10" s="8"/>
      <c r="BH10" s="61"/>
      <c r="BI10" s="83"/>
      <c r="BJ10" s="89" t="str">
        <f t="shared" si="0"/>
        <v/>
      </c>
      <c r="BK10" s="19" t="str">
        <f t="shared" si="1"/>
        <v/>
      </c>
      <c r="BL10" s="19" t="str">
        <f t="shared" si="2"/>
        <v/>
      </c>
      <c r="BM10" s="19" t="str">
        <f t="shared" si="3"/>
        <v/>
      </c>
      <c r="BN10" s="20" t="str">
        <f t="shared" si="4"/>
        <v/>
      </c>
      <c r="BO10" s="19" t="str">
        <f t="shared" si="5"/>
        <v/>
      </c>
      <c r="BP10" s="90" t="str">
        <f t="shared" si="6"/>
        <v/>
      </c>
    </row>
    <row r="11" spans="1:69" x14ac:dyDescent="0.3">
      <c r="A11" s="7">
        <f t="shared" si="7"/>
        <v>6</v>
      </c>
      <c r="B11" s="9"/>
      <c r="C11" s="9"/>
      <c r="D11" s="9"/>
      <c r="E11" s="9"/>
      <c r="F11" s="91"/>
      <c r="G11" s="9"/>
      <c r="H11" s="8"/>
      <c r="I11" s="8"/>
      <c r="J11" s="61"/>
      <c r="K11" s="50"/>
      <c r="L11" s="24"/>
      <c r="M11" s="24"/>
      <c r="N11" s="8"/>
      <c r="O11" s="8"/>
      <c r="P11" s="8"/>
      <c r="Q11" s="8"/>
      <c r="R11" s="8"/>
      <c r="S11" s="66"/>
      <c r="T11" s="7"/>
      <c r="U11" s="8"/>
      <c r="V11" s="8"/>
      <c r="W11" s="8"/>
      <c r="X11" s="8"/>
      <c r="Y11" s="8"/>
      <c r="Z11" s="61"/>
      <c r="AA11" s="10"/>
      <c r="AB11" s="8"/>
      <c r="AC11" s="8"/>
      <c r="AD11" s="8"/>
      <c r="AE11" s="8"/>
      <c r="AF11" s="66"/>
      <c r="AG11" s="7"/>
      <c r="AH11" s="8"/>
      <c r="AI11" s="8"/>
      <c r="AJ11" s="8"/>
      <c r="AK11" s="8"/>
      <c r="AL11" s="61"/>
      <c r="AM11" s="10"/>
      <c r="AN11" s="8"/>
      <c r="AO11" s="8"/>
      <c r="AP11" s="8"/>
      <c r="AQ11" s="8"/>
      <c r="AR11" s="8"/>
      <c r="AS11" s="66"/>
      <c r="AT11" s="7"/>
      <c r="AU11" s="8"/>
      <c r="AV11" s="8"/>
      <c r="AW11" s="8"/>
      <c r="AX11" s="8"/>
      <c r="AY11" s="8"/>
      <c r="AZ11" s="8"/>
      <c r="BA11" s="61"/>
      <c r="BB11" s="10"/>
      <c r="BC11" s="8"/>
      <c r="BD11" s="8"/>
      <c r="BE11" s="8"/>
      <c r="BF11" s="8"/>
      <c r="BG11" s="8"/>
      <c r="BH11" s="61"/>
      <c r="BI11" s="83"/>
      <c r="BJ11" s="89" t="str">
        <f t="shared" si="0"/>
        <v/>
      </c>
      <c r="BK11" s="19" t="str">
        <f t="shared" si="1"/>
        <v/>
      </c>
      <c r="BL11" s="19" t="str">
        <f t="shared" si="2"/>
        <v/>
      </c>
      <c r="BM11" s="19" t="str">
        <f t="shared" si="3"/>
        <v/>
      </c>
      <c r="BN11" s="20" t="str">
        <f t="shared" si="4"/>
        <v/>
      </c>
      <c r="BO11" s="19" t="str">
        <f t="shared" si="5"/>
        <v/>
      </c>
      <c r="BP11" s="90" t="str">
        <f t="shared" si="6"/>
        <v/>
      </c>
    </row>
    <row r="12" spans="1:69" x14ac:dyDescent="0.3">
      <c r="A12" s="7">
        <f t="shared" si="7"/>
        <v>7</v>
      </c>
      <c r="B12" s="9"/>
      <c r="C12" s="9"/>
      <c r="D12" s="9"/>
      <c r="E12" s="9"/>
      <c r="F12" s="91"/>
      <c r="G12" s="9"/>
      <c r="H12" s="8"/>
      <c r="I12" s="8"/>
      <c r="J12" s="61"/>
      <c r="K12" s="50"/>
      <c r="L12" s="24"/>
      <c r="M12" s="24"/>
      <c r="N12" s="8"/>
      <c r="O12" s="8"/>
      <c r="P12" s="8"/>
      <c r="Q12" s="8"/>
      <c r="R12" s="8"/>
      <c r="S12" s="66"/>
      <c r="T12" s="7"/>
      <c r="U12" s="8"/>
      <c r="V12" s="8"/>
      <c r="W12" s="8"/>
      <c r="X12" s="8"/>
      <c r="Y12" s="8"/>
      <c r="Z12" s="61"/>
      <c r="AA12" s="10"/>
      <c r="AB12" s="8"/>
      <c r="AC12" s="8"/>
      <c r="AD12" s="8"/>
      <c r="AE12" s="8"/>
      <c r="AF12" s="66"/>
      <c r="AG12" s="7"/>
      <c r="AH12" s="8"/>
      <c r="AI12" s="8"/>
      <c r="AJ12" s="8"/>
      <c r="AK12" s="8"/>
      <c r="AL12" s="61"/>
      <c r="AM12" s="10"/>
      <c r="AN12" s="8"/>
      <c r="AO12" s="8"/>
      <c r="AP12" s="8"/>
      <c r="AQ12" s="8"/>
      <c r="AR12" s="8"/>
      <c r="AS12" s="66"/>
      <c r="AT12" s="7"/>
      <c r="AU12" s="8"/>
      <c r="AV12" s="8"/>
      <c r="AW12" s="8"/>
      <c r="AX12" s="8"/>
      <c r="AY12" s="8"/>
      <c r="AZ12" s="8"/>
      <c r="BA12" s="61"/>
      <c r="BB12" s="10"/>
      <c r="BC12" s="8"/>
      <c r="BD12" s="8"/>
      <c r="BE12" s="8"/>
      <c r="BF12" s="8"/>
      <c r="BG12" s="8"/>
      <c r="BH12" s="61"/>
      <c r="BI12" s="83"/>
      <c r="BJ12" s="89" t="str">
        <f t="shared" si="0"/>
        <v/>
      </c>
      <c r="BK12" s="19" t="str">
        <f t="shared" si="1"/>
        <v/>
      </c>
      <c r="BL12" s="19" t="str">
        <f t="shared" si="2"/>
        <v/>
      </c>
      <c r="BM12" s="19" t="str">
        <f t="shared" si="3"/>
        <v/>
      </c>
      <c r="BN12" s="20" t="str">
        <f t="shared" si="4"/>
        <v/>
      </c>
      <c r="BO12" s="19" t="str">
        <f t="shared" si="5"/>
        <v/>
      </c>
      <c r="BP12" s="90" t="str">
        <f t="shared" si="6"/>
        <v/>
      </c>
    </row>
    <row r="13" spans="1:69" ht="14.5" x14ac:dyDescent="0.3">
      <c r="A13" s="7">
        <f t="shared" si="7"/>
        <v>8</v>
      </c>
      <c r="B13" s="9"/>
      <c r="C13" s="9"/>
      <c r="D13" s="9"/>
      <c r="E13" s="9"/>
      <c r="F13" s="91"/>
      <c r="G13" s="9"/>
      <c r="H13" s="8"/>
      <c r="I13" s="8"/>
      <c r="J13" s="61"/>
      <c r="K13" s="50"/>
      <c r="L13" s="24"/>
      <c r="M13" s="24"/>
      <c r="N13" s="8"/>
      <c r="O13" s="8"/>
      <c r="P13" s="8"/>
      <c r="Q13" s="8"/>
      <c r="R13" s="8"/>
      <c r="S13" s="66"/>
      <c r="T13" s="7"/>
      <c r="U13" s="8"/>
      <c r="V13" s="8"/>
      <c r="W13" s="8"/>
      <c r="X13" s="8"/>
      <c r="Y13" s="8"/>
      <c r="Z13" s="61"/>
      <c r="AA13" s="10"/>
      <c r="AB13" s="8"/>
      <c r="AC13" s="11"/>
      <c r="AD13" s="8"/>
      <c r="AE13" s="8"/>
      <c r="AF13" s="66"/>
      <c r="AG13" s="7"/>
      <c r="AH13" s="8"/>
      <c r="AI13" s="8"/>
      <c r="AJ13" s="8"/>
      <c r="AK13" s="8"/>
      <c r="AL13" s="61"/>
      <c r="AM13" s="10"/>
      <c r="AN13" s="8"/>
      <c r="AO13" s="8"/>
      <c r="AP13" s="8"/>
      <c r="AQ13" s="8"/>
      <c r="AR13" s="8"/>
      <c r="AS13" s="66"/>
      <c r="AT13" s="7"/>
      <c r="AU13" s="8"/>
      <c r="AV13" s="8"/>
      <c r="AW13" s="8"/>
      <c r="AX13" s="8"/>
      <c r="AY13" s="8"/>
      <c r="AZ13" s="8"/>
      <c r="BA13" s="61"/>
      <c r="BB13" s="10"/>
      <c r="BC13" s="8"/>
      <c r="BD13" s="8"/>
      <c r="BE13" s="8"/>
      <c r="BF13" s="8"/>
      <c r="BG13" s="8"/>
      <c r="BH13" s="61"/>
      <c r="BI13" s="83"/>
      <c r="BJ13" s="89" t="str">
        <f t="shared" si="0"/>
        <v/>
      </c>
      <c r="BK13" s="19" t="str">
        <f t="shared" si="1"/>
        <v/>
      </c>
      <c r="BL13" s="19" t="str">
        <f t="shared" si="2"/>
        <v/>
      </c>
      <c r="BM13" s="19" t="str">
        <f t="shared" si="3"/>
        <v/>
      </c>
      <c r="BN13" s="20" t="str">
        <f t="shared" si="4"/>
        <v/>
      </c>
      <c r="BO13" s="19" t="str">
        <f t="shared" si="5"/>
        <v/>
      </c>
      <c r="BP13" s="90" t="str">
        <f t="shared" si="6"/>
        <v/>
      </c>
    </row>
    <row r="14" spans="1:69" x14ac:dyDescent="0.3">
      <c r="A14" s="7">
        <f t="shared" si="7"/>
        <v>9</v>
      </c>
      <c r="B14" s="9"/>
      <c r="C14" s="9"/>
      <c r="D14" s="9"/>
      <c r="E14" s="9"/>
      <c r="F14" s="91"/>
      <c r="G14" s="9"/>
      <c r="H14" s="8"/>
      <c r="I14" s="8"/>
      <c r="J14" s="61"/>
      <c r="K14" s="50"/>
      <c r="L14" s="24"/>
      <c r="M14" s="24"/>
      <c r="N14" s="8"/>
      <c r="O14" s="8"/>
      <c r="P14" s="8"/>
      <c r="Q14" s="8"/>
      <c r="R14" s="8"/>
      <c r="S14" s="66"/>
      <c r="T14" s="7"/>
      <c r="U14" s="8"/>
      <c r="V14" s="8"/>
      <c r="W14" s="8"/>
      <c r="X14" s="8"/>
      <c r="Y14" s="8"/>
      <c r="Z14" s="61"/>
      <c r="AA14" s="10"/>
      <c r="AB14" s="8"/>
      <c r="AC14" s="8"/>
      <c r="AD14" s="8"/>
      <c r="AE14" s="8"/>
      <c r="AF14" s="66"/>
      <c r="AG14" s="7"/>
      <c r="AH14" s="8"/>
      <c r="AI14" s="8"/>
      <c r="AJ14" s="8"/>
      <c r="AK14" s="8"/>
      <c r="AL14" s="61"/>
      <c r="AM14" s="10"/>
      <c r="AN14" s="8"/>
      <c r="AO14" s="8"/>
      <c r="AP14" s="8"/>
      <c r="AQ14" s="8"/>
      <c r="AR14" s="8"/>
      <c r="AS14" s="66"/>
      <c r="AT14" s="7"/>
      <c r="AU14" s="8"/>
      <c r="AV14" s="8"/>
      <c r="AW14" s="8"/>
      <c r="AX14" s="8"/>
      <c r="AY14" s="8"/>
      <c r="AZ14" s="8"/>
      <c r="BA14" s="61"/>
      <c r="BB14" s="10"/>
      <c r="BC14" s="8"/>
      <c r="BD14" s="8"/>
      <c r="BE14" s="8"/>
      <c r="BF14" s="8"/>
      <c r="BG14" s="8"/>
      <c r="BH14" s="61"/>
      <c r="BI14" s="83"/>
      <c r="BJ14" s="89" t="str">
        <f t="shared" si="0"/>
        <v/>
      </c>
      <c r="BK14" s="19" t="str">
        <f t="shared" si="1"/>
        <v/>
      </c>
      <c r="BL14" s="19" t="str">
        <f t="shared" si="2"/>
        <v/>
      </c>
      <c r="BM14" s="19" t="str">
        <f t="shared" si="3"/>
        <v/>
      </c>
      <c r="BN14" s="20" t="str">
        <f t="shared" si="4"/>
        <v/>
      </c>
      <c r="BO14" s="19" t="str">
        <f t="shared" si="5"/>
        <v/>
      </c>
      <c r="BP14" s="90" t="str">
        <f t="shared" si="6"/>
        <v/>
      </c>
    </row>
    <row r="15" spans="1:69" x14ac:dyDescent="0.3">
      <c r="A15" s="7">
        <f t="shared" si="7"/>
        <v>10</v>
      </c>
      <c r="B15" s="9"/>
      <c r="C15" s="9"/>
      <c r="D15" s="9"/>
      <c r="E15" s="9"/>
      <c r="F15" s="91"/>
      <c r="G15" s="9"/>
      <c r="H15" s="8"/>
      <c r="I15" s="8"/>
      <c r="J15" s="61"/>
      <c r="K15" s="50"/>
      <c r="L15" s="24"/>
      <c r="M15" s="24"/>
      <c r="N15" s="8"/>
      <c r="O15" s="8"/>
      <c r="P15" s="8"/>
      <c r="Q15" s="8"/>
      <c r="R15" s="8"/>
      <c r="S15" s="66"/>
      <c r="T15" s="7"/>
      <c r="U15" s="8"/>
      <c r="V15" s="8"/>
      <c r="W15" s="8"/>
      <c r="X15" s="8"/>
      <c r="Y15" s="8"/>
      <c r="Z15" s="61"/>
      <c r="AA15" s="10"/>
      <c r="AB15" s="8"/>
      <c r="AC15" s="8"/>
      <c r="AD15" s="8"/>
      <c r="AE15" s="8"/>
      <c r="AF15" s="66"/>
      <c r="AG15" s="7"/>
      <c r="AH15" s="8"/>
      <c r="AI15" s="8"/>
      <c r="AJ15" s="8"/>
      <c r="AK15" s="8"/>
      <c r="AL15" s="61"/>
      <c r="AM15" s="10"/>
      <c r="AN15" s="8"/>
      <c r="AO15" s="8"/>
      <c r="AP15" s="8"/>
      <c r="AQ15" s="8"/>
      <c r="AR15" s="8"/>
      <c r="AS15" s="66"/>
      <c r="AT15" s="7"/>
      <c r="AU15" s="8"/>
      <c r="AV15" s="8"/>
      <c r="AW15" s="8"/>
      <c r="AX15" s="8"/>
      <c r="AY15" s="8"/>
      <c r="AZ15" s="8"/>
      <c r="BA15" s="61"/>
      <c r="BB15" s="10"/>
      <c r="BC15" s="8"/>
      <c r="BD15" s="8"/>
      <c r="BE15" s="8"/>
      <c r="BF15" s="8"/>
      <c r="BG15" s="8"/>
      <c r="BH15" s="61"/>
      <c r="BI15" s="83"/>
      <c r="BJ15" s="89" t="str">
        <f t="shared" si="0"/>
        <v/>
      </c>
      <c r="BK15" s="19" t="str">
        <f t="shared" si="1"/>
        <v/>
      </c>
      <c r="BL15" s="19" t="str">
        <f t="shared" si="2"/>
        <v/>
      </c>
      <c r="BM15" s="19" t="str">
        <f t="shared" si="3"/>
        <v/>
      </c>
      <c r="BN15" s="20" t="str">
        <f t="shared" si="4"/>
        <v/>
      </c>
      <c r="BO15" s="19" t="str">
        <f t="shared" si="5"/>
        <v/>
      </c>
      <c r="BP15" s="90" t="str">
        <f t="shared" si="6"/>
        <v/>
      </c>
    </row>
    <row r="16" spans="1:69" x14ac:dyDescent="0.3">
      <c r="A16" s="7">
        <f t="shared" si="7"/>
        <v>11</v>
      </c>
      <c r="B16" s="9"/>
      <c r="C16" s="9"/>
      <c r="D16" s="9"/>
      <c r="E16" s="9"/>
      <c r="F16" s="91"/>
      <c r="G16" s="9"/>
      <c r="H16" s="8"/>
      <c r="I16" s="8"/>
      <c r="J16" s="61"/>
      <c r="K16" s="50"/>
      <c r="L16" s="24"/>
      <c r="M16" s="24"/>
      <c r="N16" s="8"/>
      <c r="O16" s="8"/>
      <c r="P16" s="8"/>
      <c r="Q16" s="8"/>
      <c r="R16" s="8"/>
      <c r="S16" s="66"/>
      <c r="T16" s="7"/>
      <c r="U16" s="8"/>
      <c r="V16" s="8"/>
      <c r="W16" s="8"/>
      <c r="X16" s="8"/>
      <c r="Y16" s="8"/>
      <c r="Z16" s="61"/>
      <c r="AA16" s="10"/>
      <c r="AB16" s="8"/>
      <c r="AC16" s="8"/>
      <c r="AD16" s="8"/>
      <c r="AE16" s="8"/>
      <c r="AF16" s="66"/>
      <c r="AG16" s="7"/>
      <c r="AH16" s="8"/>
      <c r="AI16" s="8"/>
      <c r="AJ16" s="8"/>
      <c r="AK16" s="8"/>
      <c r="AL16" s="61"/>
      <c r="AM16" s="10"/>
      <c r="AN16" s="8"/>
      <c r="AO16" s="8"/>
      <c r="AP16" s="8"/>
      <c r="AQ16" s="8"/>
      <c r="AR16" s="8"/>
      <c r="AS16" s="66"/>
      <c r="AT16" s="7"/>
      <c r="AU16" s="8"/>
      <c r="AV16" s="8"/>
      <c r="AW16" s="8"/>
      <c r="AX16" s="8"/>
      <c r="AY16" s="8"/>
      <c r="AZ16" s="8"/>
      <c r="BA16" s="61"/>
      <c r="BB16" s="10"/>
      <c r="BC16" s="8"/>
      <c r="BD16" s="8"/>
      <c r="BE16" s="8"/>
      <c r="BF16" s="8"/>
      <c r="BG16" s="8"/>
      <c r="BH16" s="61"/>
      <c r="BI16" s="83"/>
      <c r="BJ16" s="89" t="str">
        <f t="shared" si="0"/>
        <v/>
      </c>
      <c r="BK16" s="19" t="str">
        <f t="shared" si="1"/>
        <v/>
      </c>
      <c r="BL16" s="19" t="str">
        <f t="shared" si="2"/>
        <v/>
      </c>
      <c r="BM16" s="19" t="str">
        <f t="shared" si="3"/>
        <v/>
      </c>
      <c r="BN16" s="20" t="str">
        <f t="shared" si="4"/>
        <v/>
      </c>
      <c r="BO16" s="19" t="str">
        <f t="shared" si="5"/>
        <v/>
      </c>
      <c r="BP16" s="90" t="str">
        <f t="shared" si="6"/>
        <v/>
      </c>
    </row>
    <row r="17" spans="1:69" x14ac:dyDescent="0.3">
      <c r="A17" s="7">
        <f t="shared" si="7"/>
        <v>12</v>
      </c>
      <c r="B17" s="9"/>
      <c r="C17" s="9"/>
      <c r="D17" s="9"/>
      <c r="E17" s="9"/>
      <c r="F17" s="91"/>
      <c r="G17" s="9"/>
      <c r="H17" s="8"/>
      <c r="I17" s="8"/>
      <c r="J17" s="61"/>
      <c r="K17" s="50"/>
      <c r="L17" s="24"/>
      <c r="M17" s="24"/>
      <c r="N17" s="8"/>
      <c r="O17" s="8"/>
      <c r="P17" s="8"/>
      <c r="Q17" s="8"/>
      <c r="R17" s="8"/>
      <c r="S17" s="66"/>
      <c r="T17" s="7"/>
      <c r="U17" s="8"/>
      <c r="V17" s="8"/>
      <c r="W17" s="8"/>
      <c r="X17" s="8"/>
      <c r="Y17" s="8"/>
      <c r="Z17" s="61"/>
      <c r="AA17" s="10"/>
      <c r="AB17" s="8"/>
      <c r="AC17" s="8"/>
      <c r="AD17" s="8"/>
      <c r="AE17" s="8"/>
      <c r="AF17" s="66"/>
      <c r="AG17" s="7"/>
      <c r="AH17" s="8"/>
      <c r="AI17" s="8"/>
      <c r="AJ17" s="8"/>
      <c r="AK17" s="8"/>
      <c r="AL17" s="61"/>
      <c r="AM17" s="10"/>
      <c r="AN17" s="8"/>
      <c r="AO17" s="8"/>
      <c r="AP17" s="8"/>
      <c r="AQ17" s="8"/>
      <c r="AR17" s="8"/>
      <c r="AS17" s="66"/>
      <c r="AT17" s="7"/>
      <c r="AU17" s="8"/>
      <c r="AV17" s="8"/>
      <c r="AW17" s="8"/>
      <c r="AX17" s="8"/>
      <c r="AY17" s="8"/>
      <c r="AZ17" s="8"/>
      <c r="BA17" s="61"/>
      <c r="BB17" s="10"/>
      <c r="BC17" s="8"/>
      <c r="BD17" s="8"/>
      <c r="BE17" s="8"/>
      <c r="BF17" s="8"/>
      <c r="BG17" s="8"/>
      <c r="BH17" s="61"/>
      <c r="BI17" s="83"/>
      <c r="BJ17" s="89" t="str">
        <f t="shared" si="0"/>
        <v/>
      </c>
      <c r="BK17" s="19" t="str">
        <f t="shared" si="1"/>
        <v/>
      </c>
      <c r="BL17" s="19" t="str">
        <f t="shared" si="2"/>
        <v/>
      </c>
      <c r="BM17" s="19" t="str">
        <f t="shared" si="3"/>
        <v/>
      </c>
      <c r="BN17" s="20" t="str">
        <f t="shared" si="4"/>
        <v/>
      </c>
      <c r="BO17" s="19" t="str">
        <f t="shared" si="5"/>
        <v/>
      </c>
      <c r="BP17" s="90" t="str">
        <f t="shared" si="6"/>
        <v/>
      </c>
    </row>
    <row r="18" spans="1:69" x14ac:dyDescent="0.3">
      <c r="A18" s="7">
        <f t="shared" si="7"/>
        <v>13</v>
      </c>
      <c r="B18" s="9"/>
      <c r="C18" s="9"/>
      <c r="D18" s="9"/>
      <c r="E18" s="9"/>
      <c r="F18" s="91"/>
      <c r="G18" s="9"/>
      <c r="H18" s="8"/>
      <c r="I18" s="8"/>
      <c r="J18" s="61"/>
      <c r="K18" s="50"/>
      <c r="L18" s="24"/>
      <c r="M18" s="24"/>
      <c r="N18" s="8"/>
      <c r="O18" s="8"/>
      <c r="P18" s="8"/>
      <c r="Q18" s="8"/>
      <c r="R18" s="8"/>
      <c r="S18" s="66"/>
      <c r="T18" s="7"/>
      <c r="U18" s="8"/>
      <c r="V18" s="8"/>
      <c r="W18" s="8"/>
      <c r="X18" s="8"/>
      <c r="Y18" s="8"/>
      <c r="Z18" s="61"/>
      <c r="AA18" s="10"/>
      <c r="AB18" s="8"/>
      <c r="AC18" s="8"/>
      <c r="AD18" s="8"/>
      <c r="AE18" s="8"/>
      <c r="AF18" s="66"/>
      <c r="AG18" s="7"/>
      <c r="AH18" s="8"/>
      <c r="AI18" s="8"/>
      <c r="AJ18" s="8"/>
      <c r="AK18" s="8"/>
      <c r="AL18" s="61"/>
      <c r="AM18" s="10"/>
      <c r="AN18" s="8"/>
      <c r="AO18" s="8"/>
      <c r="AP18" s="8"/>
      <c r="AQ18" s="8"/>
      <c r="AR18" s="8"/>
      <c r="AS18" s="66"/>
      <c r="AT18" s="7"/>
      <c r="AU18" s="8"/>
      <c r="AV18" s="8"/>
      <c r="AW18" s="8"/>
      <c r="AX18" s="8"/>
      <c r="AY18" s="8"/>
      <c r="AZ18" s="8"/>
      <c r="BA18" s="61"/>
      <c r="BB18" s="10"/>
      <c r="BC18" s="8"/>
      <c r="BD18" s="8"/>
      <c r="BE18" s="8"/>
      <c r="BF18" s="8"/>
      <c r="BG18" s="8"/>
      <c r="BH18" s="61"/>
      <c r="BI18" s="83"/>
      <c r="BJ18" s="89" t="str">
        <f t="shared" si="0"/>
        <v/>
      </c>
      <c r="BK18" s="19" t="str">
        <f t="shared" si="1"/>
        <v/>
      </c>
      <c r="BL18" s="19" t="str">
        <f t="shared" si="2"/>
        <v/>
      </c>
      <c r="BM18" s="19" t="str">
        <f t="shared" si="3"/>
        <v/>
      </c>
      <c r="BN18" s="20" t="str">
        <f t="shared" si="4"/>
        <v/>
      </c>
      <c r="BO18" s="19" t="str">
        <f t="shared" si="5"/>
        <v/>
      </c>
      <c r="BP18" s="90" t="str">
        <f t="shared" si="6"/>
        <v/>
      </c>
    </row>
    <row r="19" spans="1:69" ht="12.5" x14ac:dyDescent="0.25">
      <c r="A19" s="7">
        <f t="shared" si="7"/>
        <v>14</v>
      </c>
      <c r="B19" s="9"/>
      <c r="C19" s="9"/>
      <c r="D19" s="9"/>
      <c r="E19" s="9"/>
      <c r="F19" s="91"/>
      <c r="G19" s="9"/>
      <c r="H19" s="8"/>
      <c r="I19" s="8"/>
      <c r="J19" s="61"/>
      <c r="K19" s="50"/>
      <c r="L19" s="24"/>
      <c r="M19" s="24"/>
      <c r="N19" s="8"/>
      <c r="O19" s="8"/>
      <c r="P19" s="8"/>
      <c r="Q19" s="8"/>
      <c r="R19" s="8"/>
      <c r="S19" s="66"/>
      <c r="T19" s="7"/>
      <c r="U19" s="8"/>
      <c r="V19" s="8"/>
      <c r="W19" s="8"/>
      <c r="X19" s="8"/>
      <c r="Y19" s="8"/>
      <c r="Z19" s="61"/>
      <c r="AA19" s="10"/>
      <c r="AB19" s="8"/>
      <c r="AC19" s="8"/>
      <c r="AD19" s="8"/>
      <c r="AE19" s="8"/>
      <c r="AF19" s="66"/>
      <c r="AG19" s="7"/>
      <c r="AH19" s="8"/>
      <c r="AI19" s="8"/>
      <c r="AJ19" s="8"/>
      <c r="AK19" s="8"/>
      <c r="AL19" s="61"/>
      <c r="AM19" s="10"/>
      <c r="AN19" s="8"/>
      <c r="AO19" s="8"/>
      <c r="AP19" s="8"/>
      <c r="AQ19" s="8"/>
      <c r="AR19" s="8"/>
      <c r="AS19" s="66"/>
      <c r="AT19" s="7"/>
      <c r="AU19" s="8"/>
      <c r="AV19" s="8"/>
      <c r="AW19" s="8"/>
      <c r="AX19" s="8"/>
      <c r="AY19" s="8"/>
      <c r="AZ19" s="8"/>
      <c r="BA19" s="61"/>
      <c r="BB19" s="10"/>
      <c r="BC19" s="8"/>
      <c r="BD19" s="8"/>
      <c r="BE19" s="8"/>
      <c r="BF19" s="8"/>
      <c r="BG19" s="8"/>
      <c r="BH19" s="61"/>
      <c r="BI19" s="83"/>
      <c r="BJ19" s="89" t="str">
        <f t="shared" si="0"/>
        <v/>
      </c>
      <c r="BK19" s="19" t="str">
        <f t="shared" si="1"/>
        <v/>
      </c>
      <c r="BL19" s="19" t="str">
        <f t="shared" si="2"/>
        <v/>
      </c>
      <c r="BM19" s="19" t="str">
        <f t="shared" si="3"/>
        <v/>
      </c>
      <c r="BN19" s="20" t="str">
        <f t="shared" si="4"/>
        <v/>
      </c>
      <c r="BO19" s="19" t="str">
        <f t="shared" si="5"/>
        <v/>
      </c>
      <c r="BP19" s="90" t="str">
        <f t="shared" si="6"/>
        <v/>
      </c>
      <c r="BQ19" s="5"/>
    </row>
    <row r="20" spans="1:69" ht="12.5" x14ac:dyDescent="0.25">
      <c r="A20" s="7">
        <f t="shared" si="7"/>
        <v>15</v>
      </c>
      <c r="B20" s="9"/>
      <c r="C20" s="9"/>
      <c r="D20" s="9"/>
      <c r="E20" s="9"/>
      <c r="F20" s="91"/>
      <c r="G20" s="9"/>
      <c r="H20" s="8"/>
      <c r="I20" s="8"/>
      <c r="J20" s="61"/>
      <c r="K20" s="50"/>
      <c r="L20" s="24"/>
      <c r="M20" s="24"/>
      <c r="N20" s="8"/>
      <c r="O20" s="8"/>
      <c r="P20" s="8"/>
      <c r="Q20" s="8"/>
      <c r="R20" s="8"/>
      <c r="S20" s="66"/>
      <c r="T20" s="7"/>
      <c r="U20" s="8"/>
      <c r="V20" s="8"/>
      <c r="W20" s="8"/>
      <c r="X20" s="8"/>
      <c r="Y20" s="8"/>
      <c r="Z20" s="61"/>
      <c r="AA20" s="10"/>
      <c r="AB20" s="8"/>
      <c r="AC20" s="8"/>
      <c r="AD20" s="8"/>
      <c r="AE20" s="8"/>
      <c r="AF20" s="66"/>
      <c r="AG20" s="7"/>
      <c r="AH20" s="8"/>
      <c r="AI20" s="8"/>
      <c r="AJ20" s="8"/>
      <c r="AK20" s="8"/>
      <c r="AL20" s="61"/>
      <c r="AM20" s="10"/>
      <c r="AN20" s="8"/>
      <c r="AO20" s="8"/>
      <c r="AP20" s="8"/>
      <c r="AQ20" s="8"/>
      <c r="AR20" s="8"/>
      <c r="AS20" s="66"/>
      <c r="AT20" s="7"/>
      <c r="AU20" s="8"/>
      <c r="AV20" s="8"/>
      <c r="AW20" s="8"/>
      <c r="AX20" s="8"/>
      <c r="AY20" s="8"/>
      <c r="AZ20" s="8"/>
      <c r="BA20" s="61"/>
      <c r="BB20" s="10"/>
      <c r="BC20" s="8"/>
      <c r="BD20" s="8"/>
      <c r="BE20" s="8"/>
      <c r="BF20" s="8"/>
      <c r="BG20" s="8"/>
      <c r="BH20" s="61"/>
      <c r="BI20" s="83"/>
      <c r="BJ20" s="89" t="str">
        <f t="shared" si="0"/>
        <v/>
      </c>
      <c r="BK20" s="19" t="str">
        <f t="shared" si="1"/>
        <v/>
      </c>
      <c r="BL20" s="19" t="str">
        <f t="shared" si="2"/>
        <v/>
      </c>
      <c r="BM20" s="19" t="str">
        <f t="shared" si="3"/>
        <v/>
      </c>
      <c r="BN20" s="20" t="str">
        <f t="shared" si="4"/>
        <v/>
      </c>
      <c r="BO20" s="19" t="str">
        <f t="shared" si="5"/>
        <v/>
      </c>
      <c r="BP20" s="90" t="str">
        <f t="shared" si="6"/>
        <v/>
      </c>
      <c r="BQ20" s="5"/>
    </row>
    <row r="21" spans="1:69" ht="12.5" x14ac:dyDescent="0.25">
      <c r="A21" s="7">
        <f t="shared" si="7"/>
        <v>16</v>
      </c>
      <c r="B21" s="9"/>
      <c r="C21" s="9"/>
      <c r="D21" s="9"/>
      <c r="E21" s="9"/>
      <c r="F21" s="91"/>
      <c r="G21" s="9"/>
      <c r="H21" s="8"/>
      <c r="I21" s="8"/>
      <c r="J21" s="61"/>
      <c r="K21" s="50"/>
      <c r="L21" s="24"/>
      <c r="M21" s="24"/>
      <c r="N21" s="8"/>
      <c r="O21" s="8"/>
      <c r="P21" s="8"/>
      <c r="Q21" s="8"/>
      <c r="R21" s="8"/>
      <c r="S21" s="66"/>
      <c r="T21" s="7"/>
      <c r="U21" s="8"/>
      <c r="V21" s="8"/>
      <c r="W21" s="8"/>
      <c r="X21" s="8"/>
      <c r="Y21" s="8"/>
      <c r="Z21" s="61"/>
      <c r="AA21" s="10"/>
      <c r="AB21" s="8"/>
      <c r="AC21" s="8"/>
      <c r="AD21" s="8"/>
      <c r="AE21" s="8"/>
      <c r="AF21" s="66"/>
      <c r="AG21" s="7"/>
      <c r="AH21" s="8"/>
      <c r="AI21" s="8"/>
      <c r="AJ21" s="8"/>
      <c r="AK21" s="8"/>
      <c r="AL21" s="61"/>
      <c r="AM21" s="10"/>
      <c r="AN21" s="8"/>
      <c r="AO21" s="8"/>
      <c r="AP21" s="8"/>
      <c r="AQ21" s="8"/>
      <c r="AR21" s="8"/>
      <c r="AS21" s="66"/>
      <c r="AT21" s="7"/>
      <c r="AU21" s="8"/>
      <c r="AV21" s="8"/>
      <c r="AW21" s="8"/>
      <c r="AX21" s="8"/>
      <c r="AY21" s="8"/>
      <c r="AZ21" s="8"/>
      <c r="BA21" s="61"/>
      <c r="BB21" s="10"/>
      <c r="BC21" s="8"/>
      <c r="BD21" s="8"/>
      <c r="BE21" s="8"/>
      <c r="BF21" s="8"/>
      <c r="BG21" s="8"/>
      <c r="BH21" s="61"/>
      <c r="BI21" s="83"/>
      <c r="BJ21" s="89" t="str">
        <f t="shared" si="0"/>
        <v/>
      </c>
      <c r="BK21" s="19" t="str">
        <f t="shared" si="1"/>
        <v/>
      </c>
      <c r="BL21" s="19" t="str">
        <f t="shared" si="2"/>
        <v/>
      </c>
      <c r="BM21" s="19" t="str">
        <f t="shared" si="3"/>
        <v/>
      </c>
      <c r="BN21" s="20" t="str">
        <f t="shared" si="4"/>
        <v/>
      </c>
      <c r="BO21" s="19" t="str">
        <f t="shared" si="5"/>
        <v/>
      </c>
      <c r="BP21" s="90" t="str">
        <f t="shared" si="6"/>
        <v/>
      </c>
      <c r="BQ21" s="5"/>
    </row>
    <row r="22" spans="1:69" ht="12.5" x14ac:dyDescent="0.25">
      <c r="A22" s="7">
        <f t="shared" si="7"/>
        <v>17</v>
      </c>
      <c r="B22" s="9"/>
      <c r="C22" s="9"/>
      <c r="D22" s="9"/>
      <c r="E22" s="9"/>
      <c r="F22" s="91"/>
      <c r="G22" s="9"/>
      <c r="H22" s="8"/>
      <c r="I22" s="8"/>
      <c r="J22" s="61"/>
      <c r="K22" s="50"/>
      <c r="L22" s="24"/>
      <c r="M22" s="24"/>
      <c r="N22" s="8"/>
      <c r="O22" s="8"/>
      <c r="P22" s="8"/>
      <c r="Q22" s="8"/>
      <c r="R22" s="8"/>
      <c r="S22" s="66"/>
      <c r="T22" s="7"/>
      <c r="U22" s="8"/>
      <c r="V22" s="8"/>
      <c r="W22" s="8"/>
      <c r="X22" s="8"/>
      <c r="Y22" s="8"/>
      <c r="Z22" s="61"/>
      <c r="AA22" s="10"/>
      <c r="AB22" s="8"/>
      <c r="AC22" s="8"/>
      <c r="AD22" s="8"/>
      <c r="AE22" s="8"/>
      <c r="AF22" s="66"/>
      <c r="AG22" s="7"/>
      <c r="AH22" s="8"/>
      <c r="AI22" s="8"/>
      <c r="AJ22" s="8"/>
      <c r="AK22" s="8"/>
      <c r="AL22" s="61"/>
      <c r="AM22" s="10"/>
      <c r="AN22" s="8"/>
      <c r="AO22" s="8"/>
      <c r="AP22" s="8"/>
      <c r="AQ22" s="8"/>
      <c r="AR22" s="8"/>
      <c r="AS22" s="66"/>
      <c r="AT22" s="7"/>
      <c r="AU22" s="8"/>
      <c r="AV22" s="8"/>
      <c r="AW22" s="8"/>
      <c r="AX22" s="8"/>
      <c r="AY22" s="8"/>
      <c r="AZ22" s="8"/>
      <c r="BA22" s="61"/>
      <c r="BB22" s="10"/>
      <c r="BC22" s="8"/>
      <c r="BD22" s="8"/>
      <c r="BE22" s="8"/>
      <c r="BF22" s="8"/>
      <c r="BG22" s="8"/>
      <c r="BH22" s="61"/>
      <c r="BI22" s="83"/>
      <c r="BJ22" s="89" t="str">
        <f t="shared" si="0"/>
        <v/>
      </c>
      <c r="BK22" s="19" t="str">
        <f t="shared" si="1"/>
        <v/>
      </c>
      <c r="BL22" s="19" t="str">
        <f t="shared" si="2"/>
        <v/>
      </c>
      <c r="BM22" s="19" t="str">
        <f t="shared" si="3"/>
        <v/>
      </c>
      <c r="BN22" s="20" t="str">
        <f t="shared" si="4"/>
        <v/>
      </c>
      <c r="BO22" s="19" t="str">
        <f t="shared" si="5"/>
        <v/>
      </c>
      <c r="BP22" s="90" t="str">
        <f t="shared" si="6"/>
        <v/>
      </c>
      <c r="BQ22" s="5"/>
    </row>
    <row r="23" spans="1:69" ht="12.5" x14ac:dyDescent="0.25">
      <c r="A23" s="7">
        <f t="shared" si="7"/>
        <v>18</v>
      </c>
      <c r="B23" s="9"/>
      <c r="C23" s="9"/>
      <c r="D23" s="9"/>
      <c r="E23" s="9"/>
      <c r="F23" s="91"/>
      <c r="G23" s="9"/>
      <c r="H23" s="8"/>
      <c r="I23" s="8"/>
      <c r="J23" s="61"/>
      <c r="K23" s="50"/>
      <c r="L23" s="24"/>
      <c r="M23" s="24"/>
      <c r="N23" s="8"/>
      <c r="O23" s="8"/>
      <c r="P23" s="8"/>
      <c r="Q23" s="8"/>
      <c r="R23" s="8"/>
      <c r="S23" s="66"/>
      <c r="T23" s="7"/>
      <c r="U23" s="8"/>
      <c r="V23" s="8"/>
      <c r="W23" s="8"/>
      <c r="X23" s="8"/>
      <c r="Y23" s="8"/>
      <c r="Z23" s="61"/>
      <c r="AA23" s="10"/>
      <c r="AB23" s="8"/>
      <c r="AC23" s="8"/>
      <c r="AD23" s="8"/>
      <c r="AE23" s="8"/>
      <c r="AF23" s="66"/>
      <c r="AG23" s="7"/>
      <c r="AH23" s="8"/>
      <c r="AI23" s="8"/>
      <c r="AJ23" s="8"/>
      <c r="AK23" s="8"/>
      <c r="AL23" s="61"/>
      <c r="AM23" s="10"/>
      <c r="AN23" s="8"/>
      <c r="AO23" s="8"/>
      <c r="AP23" s="8"/>
      <c r="AQ23" s="8"/>
      <c r="AR23" s="8"/>
      <c r="AS23" s="66"/>
      <c r="AT23" s="7"/>
      <c r="AU23" s="8"/>
      <c r="AV23" s="8"/>
      <c r="AW23" s="8"/>
      <c r="AX23" s="8"/>
      <c r="AY23" s="8"/>
      <c r="AZ23" s="8"/>
      <c r="BA23" s="61"/>
      <c r="BB23" s="10"/>
      <c r="BC23" s="8"/>
      <c r="BD23" s="8"/>
      <c r="BE23" s="8"/>
      <c r="BF23" s="8"/>
      <c r="BG23" s="8"/>
      <c r="BH23" s="61"/>
      <c r="BI23" s="83"/>
      <c r="BJ23" s="89" t="str">
        <f t="shared" si="0"/>
        <v/>
      </c>
      <c r="BK23" s="19" t="str">
        <f t="shared" si="1"/>
        <v/>
      </c>
      <c r="BL23" s="19" t="str">
        <f t="shared" si="2"/>
        <v/>
      </c>
      <c r="BM23" s="19" t="str">
        <f t="shared" si="3"/>
        <v/>
      </c>
      <c r="BN23" s="20" t="str">
        <f t="shared" si="4"/>
        <v/>
      </c>
      <c r="BO23" s="19" t="str">
        <f t="shared" si="5"/>
        <v/>
      </c>
      <c r="BP23" s="90" t="str">
        <f t="shared" si="6"/>
        <v/>
      </c>
      <c r="BQ23" s="5"/>
    </row>
    <row r="24" spans="1:69" ht="12.5" x14ac:dyDescent="0.25">
      <c r="A24" s="7">
        <f t="shared" si="7"/>
        <v>19</v>
      </c>
      <c r="B24" s="9"/>
      <c r="C24" s="9"/>
      <c r="D24" s="9"/>
      <c r="E24" s="9"/>
      <c r="F24" s="91"/>
      <c r="G24" s="9"/>
      <c r="H24" s="8"/>
      <c r="I24" s="8"/>
      <c r="J24" s="61"/>
      <c r="K24" s="50"/>
      <c r="L24" s="24"/>
      <c r="M24" s="24"/>
      <c r="N24" s="8"/>
      <c r="O24" s="8"/>
      <c r="P24" s="8"/>
      <c r="Q24" s="8"/>
      <c r="R24" s="8"/>
      <c r="S24" s="66"/>
      <c r="T24" s="7"/>
      <c r="U24" s="8"/>
      <c r="V24" s="8"/>
      <c r="W24" s="8"/>
      <c r="X24" s="8"/>
      <c r="Y24" s="8"/>
      <c r="Z24" s="61"/>
      <c r="AA24" s="10"/>
      <c r="AB24" s="8"/>
      <c r="AC24" s="8"/>
      <c r="AD24" s="8"/>
      <c r="AE24" s="8"/>
      <c r="AF24" s="66"/>
      <c r="AG24" s="7"/>
      <c r="AH24" s="8"/>
      <c r="AI24" s="8"/>
      <c r="AJ24" s="8"/>
      <c r="AK24" s="8"/>
      <c r="AL24" s="61"/>
      <c r="AM24" s="10"/>
      <c r="AN24" s="8"/>
      <c r="AO24" s="8"/>
      <c r="AP24" s="8"/>
      <c r="AQ24" s="8"/>
      <c r="AR24" s="8"/>
      <c r="AS24" s="66"/>
      <c r="AT24" s="7"/>
      <c r="AU24" s="8"/>
      <c r="AV24" s="8"/>
      <c r="AW24" s="8"/>
      <c r="AX24" s="8"/>
      <c r="AY24" s="8"/>
      <c r="AZ24" s="8"/>
      <c r="BA24" s="61"/>
      <c r="BB24" s="10"/>
      <c r="BC24" s="8"/>
      <c r="BD24" s="8"/>
      <c r="BE24" s="8"/>
      <c r="BF24" s="8"/>
      <c r="BG24" s="8"/>
      <c r="BH24" s="61"/>
      <c r="BI24" s="83"/>
      <c r="BJ24" s="89" t="str">
        <f t="shared" si="0"/>
        <v/>
      </c>
      <c r="BK24" s="19" t="str">
        <f t="shared" si="1"/>
        <v/>
      </c>
      <c r="BL24" s="19" t="str">
        <f t="shared" si="2"/>
        <v/>
      </c>
      <c r="BM24" s="19" t="str">
        <f t="shared" si="3"/>
        <v/>
      </c>
      <c r="BN24" s="20" t="str">
        <f t="shared" si="4"/>
        <v/>
      </c>
      <c r="BO24" s="19" t="str">
        <f t="shared" si="5"/>
        <v/>
      </c>
      <c r="BP24" s="90" t="str">
        <f t="shared" si="6"/>
        <v/>
      </c>
      <c r="BQ24" s="5"/>
    </row>
    <row r="25" spans="1:69" ht="12.5" x14ac:dyDescent="0.25">
      <c r="A25" s="7">
        <f t="shared" si="7"/>
        <v>20</v>
      </c>
      <c r="B25" s="9"/>
      <c r="C25" s="9"/>
      <c r="D25" s="9"/>
      <c r="E25" s="9"/>
      <c r="F25" s="91"/>
      <c r="G25" s="9"/>
      <c r="H25" s="8"/>
      <c r="I25" s="8"/>
      <c r="J25" s="61"/>
      <c r="K25" s="50"/>
      <c r="L25" s="24"/>
      <c r="M25" s="24"/>
      <c r="N25" s="8"/>
      <c r="O25" s="8"/>
      <c r="P25" s="8"/>
      <c r="Q25" s="8"/>
      <c r="R25" s="8"/>
      <c r="S25" s="66"/>
      <c r="T25" s="7"/>
      <c r="U25" s="8"/>
      <c r="V25" s="8"/>
      <c r="W25" s="8"/>
      <c r="X25" s="8"/>
      <c r="Y25" s="8"/>
      <c r="Z25" s="61"/>
      <c r="AA25" s="10"/>
      <c r="AB25" s="8"/>
      <c r="AC25" s="8"/>
      <c r="AD25" s="8"/>
      <c r="AE25" s="8"/>
      <c r="AF25" s="66"/>
      <c r="AG25" s="7"/>
      <c r="AH25" s="8"/>
      <c r="AI25" s="8"/>
      <c r="AJ25" s="8"/>
      <c r="AK25" s="8"/>
      <c r="AL25" s="61"/>
      <c r="AM25" s="10"/>
      <c r="AN25" s="8"/>
      <c r="AO25" s="8"/>
      <c r="AP25" s="8"/>
      <c r="AQ25" s="8"/>
      <c r="AR25" s="8"/>
      <c r="AS25" s="66"/>
      <c r="AT25" s="7"/>
      <c r="AU25" s="8"/>
      <c r="AV25" s="8"/>
      <c r="AW25" s="8"/>
      <c r="AX25" s="8"/>
      <c r="AY25" s="8"/>
      <c r="AZ25" s="8"/>
      <c r="BA25" s="61"/>
      <c r="BB25" s="10"/>
      <c r="BC25" s="8"/>
      <c r="BD25" s="8"/>
      <c r="BE25" s="8"/>
      <c r="BF25" s="8"/>
      <c r="BG25" s="8"/>
      <c r="BH25" s="61"/>
      <c r="BI25" s="83"/>
      <c r="BJ25" s="89" t="str">
        <f t="shared" si="0"/>
        <v/>
      </c>
      <c r="BK25" s="19" t="str">
        <f t="shared" si="1"/>
        <v/>
      </c>
      <c r="BL25" s="19" t="str">
        <f t="shared" si="2"/>
        <v/>
      </c>
      <c r="BM25" s="19" t="str">
        <f t="shared" si="3"/>
        <v/>
      </c>
      <c r="BN25" s="20" t="str">
        <f t="shared" si="4"/>
        <v/>
      </c>
      <c r="BO25" s="19" t="str">
        <f t="shared" si="5"/>
        <v/>
      </c>
      <c r="BP25" s="90" t="str">
        <f t="shared" si="6"/>
        <v/>
      </c>
      <c r="BQ25" s="5"/>
    </row>
    <row r="26" spans="1:69" ht="12.5" x14ac:dyDescent="0.25">
      <c r="A26" s="7">
        <f t="shared" si="7"/>
        <v>21</v>
      </c>
      <c r="B26" s="9"/>
      <c r="C26" s="9"/>
      <c r="D26" s="9"/>
      <c r="E26" s="9"/>
      <c r="F26" s="91"/>
      <c r="G26" s="9"/>
      <c r="H26" s="8"/>
      <c r="I26" s="8"/>
      <c r="J26" s="61"/>
      <c r="K26" s="50"/>
      <c r="L26" s="24"/>
      <c r="M26" s="24"/>
      <c r="N26" s="8"/>
      <c r="O26" s="8"/>
      <c r="P26" s="8"/>
      <c r="Q26" s="8"/>
      <c r="R26" s="8"/>
      <c r="S26" s="66"/>
      <c r="T26" s="7"/>
      <c r="U26" s="8"/>
      <c r="V26" s="8"/>
      <c r="W26" s="8"/>
      <c r="X26" s="8"/>
      <c r="Y26" s="8"/>
      <c r="Z26" s="61"/>
      <c r="AA26" s="10"/>
      <c r="AB26" s="8"/>
      <c r="AC26" s="8"/>
      <c r="AD26" s="8"/>
      <c r="AE26" s="8"/>
      <c r="AF26" s="66"/>
      <c r="AG26" s="7"/>
      <c r="AH26" s="8"/>
      <c r="AI26" s="8"/>
      <c r="AJ26" s="8"/>
      <c r="AK26" s="8"/>
      <c r="AL26" s="61"/>
      <c r="AM26" s="10"/>
      <c r="AN26" s="8"/>
      <c r="AO26" s="8"/>
      <c r="AP26" s="8"/>
      <c r="AQ26" s="8"/>
      <c r="AR26" s="8"/>
      <c r="AS26" s="66"/>
      <c r="AT26" s="7"/>
      <c r="AU26" s="8"/>
      <c r="AV26" s="8"/>
      <c r="AW26" s="8"/>
      <c r="AX26" s="8"/>
      <c r="AY26" s="8"/>
      <c r="AZ26" s="8"/>
      <c r="BA26" s="61"/>
      <c r="BB26" s="10"/>
      <c r="BC26" s="8"/>
      <c r="BD26" s="8"/>
      <c r="BE26" s="8"/>
      <c r="BF26" s="8"/>
      <c r="BG26" s="8"/>
      <c r="BH26" s="61"/>
      <c r="BI26" s="83"/>
      <c r="BJ26" s="89" t="str">
        <f t="shared" si="0"/>
        <v/>
      </c>
      <c r="BK26" s="19" t="str">
        <f t="shared" si="1"/>
        <v/>
      </c>
      <c r="BL26" s="19" t="str">
        <f t="shared" si="2"/>
        <v/>
      </c>
      <c r="BM26" s="19" t="str">
        <f t="shared" si="3"/>
        <v/>
      </c>
      <c r="BN26" s="20" t="str">
        <f t="shared" si="4"/>
        <v/>
      </c>
      <c r="BO26" s="19" t="str">
        <f t="shared" si="5"/>
        <v/>
      </c>
      <c r="BP26" s="90" t="str">
        <f t="shared" si="6"/>
        <v/>
      </c>
      <c r="BQ26" s="5"/>
    </row>
    <row r="27" spans="1:69" x14ac:dyDescent="0.3">
      <c r="A27" s="62" t="s">
        <v>86</v>
      </c>
      <c r="B27" s="9"/>
      <c r="C27" s="9"/>
      <c r="D27" s="9"/>
      <c r="E27" s="9"/>
      <c r="F27" s="9"/>
      <c r="G27" s="9"/>
      <c r="H27" s="8"/>
      <c r="I27" s="8"/>
      <c r="J27" s="61"/>
      <c r="K27" s="10"/>
      <c r="L27" s="8"/>
      <c r="M27" s="8"/>
      <c r="N27" s="8"/>
      <c r="O27" s="8"/>
      <c r="P27" s="8"/>
      <c r="Q27" s="8"/>
      <c r="R27" s="8"/>
      <c r="S27" s="66"/>
      <c r="T27" s="7"/>
      <c r="U27" s="8"/>
      <c r="V27" s="8"/>
      <c r="W27" s="8"/>
      <c r="X27" s="8"/>
      <c r="Y27" s="8"/>
      <c r="Z27" s="61"/>
      <c r="AA27" s="10"/>
      <c r="AB27" s="8"/>
      <c r="AC27" s="8"/>
      <c r="AD27" s="8"/>
      <c r="AE27" s="8"/>
      <c r="AF27" s="66"/>
      <c r="AG27" s="7"/>
      <c r="AH27" s="8"/>
      <c r="AI27" s="8"/>
      <c r="AJ27" s="8"/>
      <c r="AK27" s="8"/>
      <c r="AL27" s="61"/>
      <c r="AM27" s="10"/>
      <c r="AN27" s="8"/>
      <c r="AO27" s="8"/>
      <c r="AP27" s="8"/>
      <c r="AQ27" s="8"/>
      <c r="AR27" s="8"/>
      <c r="AS27" s="66"/>
      <c r="AT27" s="7"/>
      <c r="AU27" s="8"/>
      <c r="AV27" s="8"/>
      <c r="AW27" s="8"/>
      <c r="AX27" s="8"/>
      <c r="AY27" s="8"/>
      <c r="AZ27" s="8"/>
      <c r="BA27" s="61"/>
      <c r="BB27" s="10"/>
      <c r="BC27" s="8"/>
      <c r="BD27" s="8"/>
      <c r="BE27" s="8"/>
      <c r="BF27" s="8"/>
      <c r="BG27" s="8"/>
      <c r="BH27" s="61"/>
      <c r="BI27" s="83"/>
      <c r="BJ27" s="89"/>
      <c r="BK27" s="19"/>
      <c r="BL27" s="19"/>
      <c r="BM27" s="19"/>
      <c r="BN27" s="20"/>
      <c r="BO27" s="19"/>
      <c r="BP27" s="90"/>
    </row>
    <row r="28" spans="1:69" ht="13.5" thickBot="1" x14ac:dyDescent="0.35">
      <c r="A28" s="13"/>
      <c r="B28" s="21"/>
      <c r="C28" s="21"/>
      <c r="D28" s="21"/>
      <c r="E28" s="21"/>
      <c r="F28" s="21"/>
      <c r="G28" s="21"/>
      <c r="H28" s="14"/>
      <c r="I28" s="14"/>
      <c r="J28" s="22"/>
      <c r="K28" s="51"/>
      <c r="L28" s="12"/>
      <c r="M28" s="12"/>
      <c r="N28" s="12"/>
      <c r="O28" s="12"/>
      <c r="P28" s="12"/>
      <c r="Q28" s="12"/>
      <c r="R28" s="12"/>
      <c r="S28" s="67"/>
      <c r="T28" s="13"/>
      <c r="U28" s="14"/>
      <c r="V28" s="14"/>
      <c r="W28" s="14"/>
      <c r="X28" s="14"/>
      <c r="Y28" s="14"/>
      <c r="Z28" s="22"/>
      <c r="AA28" s="15"/>
      <c r="AB28" s="14"/>
      <c r="AC28" s="14"/>
      <c r="AD28" s="14"/>
      <c r="AE28" s="14"/>
      <c r="AF28" s="75"/>
      <c r="AG28" s="13"/>
      <c r="AH28" s="14"/>
      <c r="AI28" s="14"/>
      <c r="AJ28" s="14"/>
      <c r="AK28" s="14"/>
      <c r="AL28" s="22"/>
      <c r="AM28" s="15"/>
      <c r="AN28" s="14"/>
      <c r="AO28" s="14"/>
      <c r="AP28" s="14"/>
      <c r="AQ28" s="14"/>
      <c r="AR28" s="14"/>
      <c r="AS28" s="75"/>
      <c r="AT28" s="13"/>
      <c r="AU28" s="14"/>
      <c r="AV28" s="14"/>
      <c r="AW28" s="14"/>
      <c r="AX28" s="14"/>
      <c r="AY28" s="14"/>
      <c r="AZ28" s="14"/>
      <c r="BA28" s="22"/>
      <c r="BB28" s="15"/>
      <c r="BC28" s="14"/>
      <c r="BD28" s="14"/>
      <c r="BE28" s="14"/>
      <c r="BF28" s="14"/>
      <c r="BG28" s="14"/>
      <c r="BH28" s="22"/>
      <c r="BI28" s="83"/>
      <c r="BJ28" s="89" t="str">
        <f t="shared" si="0"/>
        <v/>
      </c>
      <c r="BK28" s="19" t="str">
        <f t="shared" si="1"/>
        <v/>
      </c>
      <c r="BL28" s="19" t="str">
        <f t="shared" si="2"/>
        <v/>
      </c>
      <c r="BM28" s="19" t="str">
        <f t="shared" si="3"/>
        <v/>
      </c>
      <c r="BN28" s="20" t="str">
        <f t="shared" si="4"/>
        <v/>
      </c>
      <c r="BO28" s="19" t="str">
        <f t="shared" si="5"/>
        <v/>
      </c>
      <c r="BP28" s="90" t="str">
        <f t="shared" si="6"/>
        <v/>
      </c>
    </row>
    <row r="29" spans="1:69" ht="13.5" thickBot="1" x14ac:dyDescent="0.35">
      <c r="A29" s="43" t="s">
        <v>79</v>
      </c>
      <c r="B29" s="44"/>
      <c r="C29" s="44"/>
      <c r="D29" s="44"/>
      <c r="E29" s="44"/>
      <c r="F29" s="44"/>
      <c r="G29" s="44"/>
      <c r="H29" s="45">
        <f>AVERAGE(H3:H28)</f>
        <v>35.666666666666664</v>
      </c>
      <c r="I29" s="45"/>
      <c r="J29" s="46"/>
      <c r="K29" s="95">
        <f>AVERAGE(K3:K26)</f>
        <v>3.3333333333333335</v>
      </c>
      <c r="L29" s="96">
        <f t="shared" ref="L29:BH29" si="8">AVERAGE(L3:L26)</f>
        <v>3.3333333333333335</v>
      </c>
      <c r="M29" s="96">
        <f>5-AVERAGE(M3:M26)</f>
        <v>3.666666666666667</v>
      </c>
      <c r="N29" s="96">
        <f t="shared" si="8"/>
        <v>3.3333333333333335</v>
      </c>
      <c r="O29" s="96">
        <f>5-AVERAGE(O3:O26)</f>
        <v>3.333333333333333</v>
      </c>
      <c r="P29" s="96">
        <f t="shared" si="8"/>
        <v>3.5</v>
      </c>
      <c r="Q29" s="96">
        <f t="shared" si="8"/>
        <v>3.6666666666666665</v>
      </c>
      <c r="R29" s="96">
        <f>5-AVERAGE(R3:R26)</f>
        <v>3.5</v>
      </c>
      <c r="S29" s="97">
        <f>5-AVERAGE(S3:S26)</f>
        <v>3.333333333333333</v>
      </c>
      <c r="T29" s="98">
        <f t="shared" si="8"/>
        <v>3</v>
      </c>
      <c r="U29" s="96">
        <f t="shared" si="8"/>
        <v>2</v>
      </c>
      <c r="V29" s="96">
        <f t="shared" si="8"/>
        <v>3</v>
      </c>
      <c r="W29" s="96">
        <f>5-AVERAGE(W3:W26)</f>
        <v>3.666666666666667</v>
      </c>
      <c r="X29" s="96">
        <f t="shared" si="8"/>
        <v>3.3333333333333335</v>
      </c>
      <c r="Y29" s="96">
        <f>5-AVERAGE(Y3:Y26)</f>
        <v>3.333333333333333</v>
      </c>
      <c r="Z29" s="99">
        <f t="shared" si="8"/>
        <v>3</v>
      </c>
      <c r="AA29" s="95">
        <f t="shared" si="8"/>
        <v>3.3333333333333335</v>
      </c>
      <c r="AB29" s="96">
        <f>5-AVERAGE(AB3:AB26)</f>
        <v>3</v>
      </c>
      <c r="AC29" s="96">
        <f t="shared" si="8"/>
        <v>3.5</v>
      </c>
      <c r="AD29" s="96">
        <f t="shared" si="8"/>
        <v>3.3333333333333335</v>
      </c>
      <c r="AE29" s="96">
        <f>5-AVERAGE(AE3:AE26)</f>
        <v>3.666666666666667</v>
      </c>
      <c r="AF29" s="97">
        <f t="shared" si="8"/>
        <v>3</v>
      </c>
      <c r="AG29" s="98">
        <f t="shared" si="8"/>
        <v>3.3333333333333335</v>
      </c>
      <c r="AH29" s="96">
        <f t="shared" si="8"/>
        <v>3</v>
      </c>
      <c r="AI29" s="96">
        <f>5-AVERAGE(AI3:AI26)</f>
        <v>3</v>
      </c>
      <c r="AJ29" s="96">
        <f>5-AVERAGE(AJ3:AJ26)</f>
        <v>3.333333333333333</v>
      </c>
      <c r="AK29" s="96">
        <f t="shared" si="8"/>
        <v>3.3333333333333335</v>
      </c>
      <c r="AL29" s="99">
        <f>5-AVERAGE(AL3:AL26)</f>
        <v>3.666666666666667</v>
      </c>
      <c r="AM29" s="95">
        <f>5-AVERAGE(AM3:AM26)</f>
        <v>3.333333333333333</v>
      </c>
      <c r="AN29" s="96">
        <f>5-AVERAGE(AN3:AN26)</f>
        <v>3.5</v>
      </c>
      <c r="AO29" s="96">
        <f>5-AVERAGE(AO3:AO26)</f>
        <v>3.666666666666667</v>
      </c>
      <c r="AP29" s="96">
        <f>5-AVERAGE(AP3:AP26)</f>
        <v>4</v>
      </c>
      <c r="AQ29" s="96">
        <f t="shared" si="8"/>
        <v>3.3333333333333335</v>
      </c>
      <c r="AR29" s="96">
        <f>5-AVERAGE(AR3:AR26)</f>
        <v>3.333333333333333</v>
      </c>
      <c r="AS29" s="97">
        <f>5-AVERAGE(AS3:AS26)</f>
        <v>3.666666666666667</v>
      </c>
      <c r="AT29" s="98">
        <f t="shared" si="8"/>
        <v>3.3333333333333335</v>
      </c>
      <c r="AU29" s="96">
        <f t="shared" si="8"/>
        <v>2.5</v>
      </c>
      <c r="AV29" s="96">
        <f t="shared" si="8"/>
        <v>3.6666666666666665</v>
      </c>
      <c r="AW29" s="96">
        <f t="shared" si="8"/>
        <v>2.6666666666666665</v>
      </c>
      <c r="AX29" s="96">
        <f t="shared" si="8"/>
        <v>3.3333333333333335</v>
      </c>
      <c r="AY29" s="96">
        <f>5-AVERAGE(AY3:AY26)</f>
        <v>3.666666666666667</v>
      </c>
      <c r="AZ29" s="96">
        <f t="shared" si="8"/>
        <v>3.3333333333333335</v>
      </c>
      <c r="BA29" s="99">
        <f t="shared" si="8"/>
        <v>3</v>
      </c>
      <c r="BB29" s="95">
        <f t="shared" si="8"/>
        <v>3.3333333333333335</v>
      </c>
      <c r="BC29" s="96">
        <f>5-AVERAGE(BC3:BC26)</f>
        <v>3.5</v>
      </c>
      <c r="BD29" s="96">
        <f>AVERAGE(BD3:BD26)</f>
        <v>4</v>
      </c>
      <c r="BE29" s="96">
        <f>5-AVERAGE(BE3:BE26)</f>
        <v>3</v>
      </c>
      <c r="BF29" s="96">
        <f t="shared" si="8"/>
        <v>3</v>
      </c>
      <c r="BG29" s="96">
        <f>5-AVERAGE(BG3:BG26)</f>
        <v>3</v>
      </c>
      <c r="BH29" s="99">
        <f t="shared" si="8"/>
        <v>3.6666666666666665</v>
      </c>
      <c r="BI29" s="100"/>
      <c r="BJ29" s="101">
        <f>AVERAGE(BJ3:BJ26)</f>
        <v>3.4398148148148149</v>
      </c>
      <c r="BK29" s="102">
        <f t="shared" ref="BK29:BP29" si="9">AVERAGE(BK3:BK26)</f>
        <v>3.1190476190476191</v>
      </c>
      <c r="BL29" s="102">
        <f t="shared" si="9"/>
        <v>3.2777777777777781</v>
      </c>
      <c r="BM29" s="102">
        <f t="shared" si="9"/>
        <v>3.2777777777777781</v>
      </c>
      <c r="BN29" s="102">
        <f t="shared" si="9"/>
        <v>3.5396825396825395</v>
      </c>
      <c r="BO29" s="102">
        <f t="shared" si="9"/>
        <v>3.2261904761904763</v>
      </c>
      <c r="BP29" s="103">
        <f t="shared" si="9"/>
        <v>3.3571428571428572</v>
      </c>
      <c r="BQ29" s="18" t="s">
        <v>77</v>
      </c>
    </row>
    <row r="30" spans="1:69" x14ac:dyDescent="0.3">
      <c r="A30" s="23" t="s">
        <v>81</v>
      </c>
      <c r="K30" s="30">
        <f>_xlfn.VAR.P(K3:K26)</f>
        <v>0.22222222222222221</v>
      </c>
      <c r="L30" s="25">
        <f t="shared" ref="L30:BH30" si="10">_xlfn.VAR.P(L3:L26)</f>
        <v>0.22222222222222221</v>
      </c>
      <c r="M30" s="25">
        <f t="shared" si="10"/>
        <v>0.22222222222222221</v>
      </c>
      <c r="N30" s="25">
        <f t="shared" si="10"/>
        <v>0.22222222222222221</v>
      </c>
      <c r="O30" s="25">
        <f t="shared" si="10"/>
        <v>0.22222222222222221</v>
      </c>
      <c r="P30" s="25">
        <f t="shared" si="10"/>
        <v>0.25</v>
      </c>
      <c r="Q30" s="25">
        <f t="shared" si="10"/>
        <v>0.22222222222222221</v>
      </c>
      <c r="R30" s="25">
        <f t="shared" si="10"/>
        <v>0.25</v>
      </c>
      <c r="S30" s="25">
        <f t="shared" si="10"/>
        <v>0.22222222222222221</v>
      </c>
      <c r="T30" s="30">
        <f t="shared" si="10"/>
        <v>0.66666666666666663</v>
      </c>
      <c r="U30" s="25">
        <f t="shared" si="10"/>
        <v>1</v>
      </c>
      <c r="V30" s="25">
        <f t="shared" si="10"/>
        <v>0.66666666666666663</v>
      </c>
      <c r="W30" s="25">
        <f t="shared" si="10"/>
        <v>0.22222222222222221</v>
      </c>
      <c r="X30" s="25">
        <f t="shared" si="10"/>
        <v>0.22222222222222221</v>
      </c>
      <c r="Y30" s="25">
        <f t="shared" si="10"/>
        <v>0.22222222222222221</v>
      </c>
      <c r="Z30" s="31">
        <f t="shared" si="10"/>
        <v>0.66666666666666663</v>
      </c>
      <c r="AA30" s="25">
        <f t="shared" si="10"/>
        <v>0.22222222222222221</v>
      </c>
      <c r="AB30" s="25">
        <f t="shared" si="10"/>
        <v>0.66666666666666663</v>
      </c>
      <c r="AC30" s="25">
        <f t="shared" si="10"/>
        <v>0.25</v>
      </c>
      <c r="AD30" s="25">
        <f t="shared" si="10"/>
        <v>0.22222222222222221</v>
      </c>
      <c r="AE30" s="25">
        <f t="shared" si="10"/>
        <v>0.22222222222222221</v>
      </c>
      <c r="AF30" s="25">
        <f t="shared" si="10"/>
        <v>0.66666666666666663</v>
      </c>
      <c r="AG30" s="30">
        <f t="shared" si="10"/>
        <v>0.22222222222222221</v>
      </c>
      <c r="AH30" s="25">
        <f t="shared" si="10"/>
        <v>0.66666666666666663</v>
      </c>
      <c r="AI30" s="25">
        <f t="shared" si="10"/>
        <v>0</v>
      </c>
      <c r="AJ30" s="25">
        <f t="shared" si="10"/>
        <v>0.22222222222222221</v>
      </c>
      <c r="AK30" s="25">
        <f t="shared" si="10"/>
        <v>0.22222222222222221</v>
      </c>
      <c r="AL30" s="31">
        <f t="shared" si="10"/>
        <v>0.22222222222222221</v>
      </c>
      <c r="AM30" s="25">
        <f t="shared" si="10"/>
        <v>0.22222222222222221</v>
      </c>
      <c r="AN30" s="25">
        <f t="shared" si="10"/>
        <v>0.25</v>
      </c>
      <c r="AO30" s="25">
        <f t="shared" si="10"/>
        <v>0.22222222222222221</v>
      </c>
      <c r="AP30" s="25">
        <f t="shared" si="10"/>
        <v>0</v>
      </c>
      <c r="AQ30" s="25">
        <f t="shared" si="10"/>
        <v>0.22222222222222221</v>
      </c>
      <c r="AR30" s="25">
        <f t="shared" si="10"/>
        <v>0.22222222222222221</v>
      </c>
      <c r="AS30" s="25">
        <f t="shared" si="10"/>
        <v>0.22222222222222221</v>
      </c>
      <c r="AT30" s="30">
        <f t="shared" si="10"/>
        <v>0.22222222222222221</v>
      </c>
      <c r="AU30" s="25">
        <f t="shared" si="10"/>
        <v>0.25</v>
      </c>
      <c r="AV30" s="25">
        <f t="shared" si="10"/>
        <v>0.22222222222222221</v>
      </c>
      <c r="AW30" s="25">
        <f t="shared" si="10"/>
        <v>1.5555555555555556</v>
      </c>
      <c r="AX30" s="25">
        <f t="shared" si="10"/>
        <v>0.22222222222222221</v>
      </c>
      <c r="AY30" s="25">
        <f t="shared" si="10"/>
        <v>0.22222222222222221</v>
      </c>
      <c r="AZ30" s="25">
        <f t="shared" si="10"/>
        <v>0.88888888888888884</v>
      </c>
      <c r="BA30" s="31">
        <f t="shared" si="10"/>
        <v>0</v>
      </c>
      <c r="BB30" s="25">
        <f t="shared" si="10"/>
        <v>0.22222222222222221</v>
      </c>
      <c r="BC30" s="25">
        <f t="shared" si="10"/>
        <v>0.25</v>
      </c>
      <c r="BD30" s="25">
        <f t="shared" si="10"/>
        <v>0</v>
      </c>
      <c r="BE30" s="25">
        <f t="shared" si="10"/>
        <v>0.66666666666666663</v>
      </c>
      <c r="BF30" s="25">
        <f t="shared" si="10"/>
        <v>0</v>
      </c>
      <c r="BG30" s="25">
        <f t="shared" si="10"/>
        <v>0.66666666666666663</v>
      </c>
      <c r="BH30" s="31">
        <f t="shared" si="10"/>
        <v>0.22222222222222221</v>
      </c>
      <c r="BI30" s="104"/>
      <c r="BJ30" s="30">
        <f t="shared" ref="BJ30:BP30" si="11">_xlfn.VAR.P(BJ3:BJ26)</f>
        <v>2.6148834019204398E-3</v>
      </c>
      <c r="BK30" s="25">
        <f t="shared" si="11"/>
        <v>0.15759637188208508</v>
      </c>
      <c r="BL30" s="25">
        <f t="shared" si="11"/>
        <v>4.3209876543209881E-2</v>
      </c>
      <c r="BM30" s="25">
        <f t="shared" si="11"/>
        <v>4.3209876543209881E-2</v>
      </c>
      <c r="BN30" s="25">
        <f t="shared" si="11"/>
        <v>5.1902242378432856E-2</v>
      </c>
      <c r="BO30" s="25">
        <f t="shared" si="11"/>
        <v>0.11422902494330994</v>
      </c>
      <c r="BP30" s="31">
        <f t="shared" si="11"/>
        <v>6.4625850340136085E-2</v>
      </c>
    </row>
    <row r="31" spans="1:69" x14ac:dyDescent="0.3">
      <c r="A31" s="23" t="s">
        <v>78</v>
      </c>
      <c r="K31" s="30">
        <f>_xlfn.STDEV.P(K3:K26)</f>
        <v>0.47140452079103168</v>
      </c>
      <c r="L31" s="25">
        <f t="shared" ref="L31:BH31" si="12">_xlfn.STDEV.P(L3:L26)</f>
        <v>0.47140452079103168</v>
      </c>
      <c r="M31" s="25">
        <f t="shared" si="12"/>
        <v>0.47140452079103168</v>
      </c>
      <c r="N31" s="25">
        <f t="shared" si="12"/>
        <v>0.47140452079103168</v>
      </c>
      <c r="O31" s="25">
        <f t="shared" si="12"/>
        <v>0.47140452079103168</v>
      </c>
      <c r="P31" s="25">
        <f t="shared" si="12"/>
        <v>0.5</v>
      </c>
      <c r="Q31" s="25">
        <f t="shared" si="12"/>
        <v>0.47140452079103168</v>
      </c>
      <c r="R31" s="25">
        <f t="shared" si="12"/>
        <v>0.5</v>
      </c>
      <c r="S31" s="25">
        <f t="shared" si="12"/>
        <v>0.47140452079103168</v>
      </c>
      <c r="T31" s="30">
        <f t="shared" si="12"/>
        <v>0.81649658092772603</v>
      </c>
      <c r="U31" s="25">
        <f t="shared" si="12"/>
        <v>1</v>
      </c>
      <c r="V31" s="25">
        <f t="shared" si="12"/>
        <v>0.81649658092772603</v>
      </c>
      <c r="W31" s="25">
        <f t="shared" si="12"/>
        <v>0.47140452079103168</v>
      </c>
      <c r="X31" s="25">
        <f t="shared" si="12"/>
        <v>0.47140452079103168</v>
      </c>
      <c r="Y31" s="25">
        <f t="shared" si="12"/>
        <v>0.47140452079103168</v>
      </c>
      <c r="Z31" s="31">
        <f t="shared" si="12"/>
        <v>0.81649658092772603</v>
      </c>
      <c r="AA31" s="25">
        <f t="shared" si="12"/>
        <v>0.47140452079103168</v>
      </c>
      <c r="AB31" s="25">
        <f t="shared" si="12"/>
        <v>0.81649658092772603</v>
      </c>
      <c r="AC31" s="25">
        <f t="shared" si="12"/>
        <v>0.5</v>
      </c>
      <c r="AD31" s="25">
        <f t="shared" si="12"/>
        <v>0.47140452079103168</v>
      </c>
      <c r="AE31" s="25">
        <f t="shared" si="12"/>
        <v>0.47140452079103168</v>
      </c>
      <c r="AF31" s="25">
        <f t="shared" si="12"/>
        <v>0.81649658092772603</v>
      </c>
      <c r="AG31" s="30">
        <f t="shared" si="12"/>
        <v>0.47140452079103168</v>
      </c>
      <c r="AH31" s="25">
        <f t="shared" si="12"/>
        <v>0.81649658092772603</v>
      </c>
      <c r="AI31" s="25">
        <f t="shared" si="12"/>
        <v>0</v>
      </c>
      <c r="AJ31" s="25">
        <f t="shared" si="12"/>
        <v>0.47140452079103168</v>
      </c>
      <c r="AK31" s="25">
        <f t="shared" si="12"/>
        <v>0.47140452079103168</v>
      </c>
      <c r="AL31" s="31">
        <f t="shared" si="12"/>
        <v>0.47140452079103168</v>
      </c>
      <c r="AM31" s="25">
        <f t="shared" si="12"/>
        <v>0.47140452079103168</v>
      </c>
      <c r="AN31" s="25">
        <f t="shared" si="12"/>
        <v>0.5</v>
      </c>
      <c r="AO31" s="25">
        <f t="shared" si="12"/>
        <v>0.47140452079103168</v>
      </c>
      <c r="AP31" s="25">
        <f t="shared" si="12"/>
        <v>0</v>
      </c>
      <c r="AQ31" s="25">
        <f t="shared" si="12"/>
        <v>0.47140452079103168</v>
      </c>
      <c r="AR31" s="25">
        <f t="shared" si="12"/>
        <v>0.47140452079103168</v>
      </c>
      <c r="AS31" s="25">
        <f t="shared" si="12"/>
        <v>0.47140452079103168</v>
      </c>
      <c r="AT31" s="30">
        <f t="shared" si="12"/>
        <v>0.47140452079103168</v>
      </c>
      <c r="AU31" s="25">
        <f t="shared" si="12"/>
        <v>0.5</v>
      </c>
      <c r="AV31" s="25">
        <f t="shared" si="12"/>
        <v>0.47140452079103168</v>
      </c>
      <c r="AW31" s="25">
        <f t="shared" si="12"/>
        <v>1.247219128924647</v>
      </c>
      <c r="AX31" s="25">
        <f t="shared" si="12"/>
        <v>0.47140452079103168</v>
      </c>
      <c r="AY31" s="25">
        <f t="shared" si="12"/>
        <v>0.47140452079103168</v>
      </c>
      <c r="AZ31" s="25">
        <f t="shared" si="12"/>
        <v>0.94280904158206336</v>
      </c>
      <c r="BA31" s="31">
        <f t="shared" si="12"/>
        <v>0</v>
      </c>
      <c r="BB31" s="25">
        <f t="shared" si="12"/>
        <v>0.47140452079103168</v>
      </c>
      <c r="BC31" s="25">
        <f t="shared" si="12"/>
        <v>0.5</v>
      </c>
      <c r="BD31" s="25">
        <f t="shared" si="12"/>
        <v>0</v>
      </c>
      <c r="BE31" s="25">
        <f t="shared" si="12"/>
        <v>0.81649658092772603</v>
      </c>
      <c r="BF31" s="25">
        <f t="shared" si="12"/>
        <v>0</v>
      </c>
      <c r="BG31" s="25">
        <f t="shared" si="12"/>
        <v>0.81649658092772603</v>
      </c>
      <c r="BH31" s="31">
        <f t="shared" si="12"/>
        <v>0.47140452079103168</v>
      </c>
      <c r="BI31" s="104"/>
      <c r="BJ31" s="30">
        <f t="shared" ref="BJ31:BP31" si="13">_xlfn.STDEV.P(BJ3:BJ26)</f>
        <v>5.1135930635126219E-2</v>
      </c>
      <c r="BK31" s="25">
        <f t="shared" si="13"/>
        <v>0.39698409525078593</v>
      </c>
      <c r="BL31" s="25">
        <f t="shared" si="13"/>
        <v>0.20786985482077452</v>
      </c>
      <c r="BM31" s="25">
        <f t="shared" si="13"/>
        <v>0.20786985482077452</v>
      </c>
      <c r="BN31" s="25">
        <f t="shared" si="13"/>
        <v>0.22782063641916386</v>
      </c>
      <c r="BO31" s="25">
        <f t="shared" si="13"/>
        <v>0.33797784682329396</v>
      </c>
      <c r="BP31" s="31">
        <f t="shared" si="13"/>
        <v>0.2542161488578884</v>
      </c>
      <c r="BQ31" s="18"/>
    </row>
    <row r="32" spans="1:69" ht="13.5" thickBot="1" x14ac:dyDescent="0.35">
      <c r="A32" s="26" t="s">
        <v>85</v>
      </c>
      <c r="K32" s="32">
        <f>K31/SQRT(COUNTA(K3:K26))</f>
        <v>0.27216552697590868</v>
      </c>
      <c r="L32" s="33">
        <f t="shared" ref="L32:BH32" si="14">L31/SQRT(COUNTA(L3:L26))</f>
        <v>0.27216552697590868</v>
      </c>
      <c r="M32" s="33">
        <f t="shared" si="14"/>
        <v>0.27216552697590868</v>
      </c>
      <c r="N32" s="33">
        <f t="shared" si="14"/>
        <v>0.27216552697590868</v>
      </c>
      <c r="O32" s="33">
        <f t="shared" si="14"/>
        <v>0.27216552697590868</v>
      </c>
      <c r="P32" s="33">
        <f t="shared" si="14"/>
        <v>0.35355339059327373</v>
      </c>
      <c r="Q32" s="33">
        <f t="shared" si="14"/>
        <v>0.27216552697590868</v>
      </c>
      <c r="R32" s="33">
        <f t="shared" si="14"/>
        <v>0.35355339059327373</v>
      </c>
      <c r="S32" s="33">
        <f t="shared" si="14"/>
        <v>0.27216552697590868</v>
      </c>
      <c r="T32" s="32">
        <f t="shared" si="14"/>
        <v>0.47140452079103173</v>
      </c>
      <c r="U32" s="33">
        <f t="shared" si="14"/>
        <v>0.70710678118654746</v>
      </c>
      <c r="V32" s="33">
        <f t="shared" si="14"/>
        <v>0.47140452079103173</v>
      </c>
      <c r="W32" s="33">
        <f t="shared" si="14"/>
        <v>0.27216552697590868</v>
      </c>
      <c r="X32" s="33">
        <f t="shared" si="14"/>
        <v>0.27216552697590868</v>
      </c>
      <c r="Y32" s="33">
        <f t="shared" si="14"/>
        <v>0.27216552697590868</v>
      </c>
      <c r="Z32" s="34">
        <f t="shared" si="14"/>
        <v>0.47140452079103173</v>
      </c>
      <c r="AA32" s="33">
        <f t="shared" si="14"/>
        <v>0.27216552697590868</v>
      </c>
      <c r="AB32" s="33">
        <f t="shared" si="14"/>
        <v>0.47140452079103173</v>
      </c>
      <c r="AC32" s="33">
        <f t="shared" si="14"/>
        <v>0.35355339059327373</v>
      </c>
      <c r="AD32" s="33">
        <f t="shared" si="14"/>
        <v>0.27216552697590868</v>
      </c>
      <c r="AE32" s="33">
        <f t="shared" si="14"/>
        <v>0.27216552697590868</v>
      </c>
      <c r="AF32" s="33">
        <f t="shared" si="14"/>
        <v>0.47140452079103173</v>
      </c>
      <c r="AG32" s="32">
        <f t="shared" si="14"/>
        <v>0.27216552697590868</v>
      </c>
      <c r="AH32" s="33">
        <f t="shared" si="14"/>
        <v>0.47140452079103173</v>
      </c>
      <c r="AI32" s="33">
        <f t="shared" si="14"/>
        <v>0</v>
      </c>
      <c r="AJ32" s="33">
        <f t="shared" si="14"/>
        <v>0.27216552697590868</v>
      </c>
      <c r="AK32" s="33">
        <f t="shared" si="14"/>
        <v>0.27216552697590868</v>
      </c>
      <c r="AL32" s="34">
        <f t="shared" si="14"/>
        <v>0.27216552697590868</v>
      </c>
      <c r="AM32" s="33">
        <f t="shared" si="14"/>
        <v>0.27216552697590868</v>
      </c>
      <c r="AN32" s="33">
        <f t="shared" si="14"/>
        <v>0.35355339059327373</v>
      </c>
      <c r="AO32" s="33">
        <f t="shared" si="14"/>
        <v>0.27216552697590868</v>
      </c>
      <c r="AP32" s="33">
        <f t="shared" si="14"/>
        <v>0</v>
      </c>
      <c r="AQ32" s="33">
        <f t="shared" si="14"/>
        <v>0.27216552697590868</v>
      </c>
      <c r="AR32" s="33">
        <f t="shared" si="14"/>
        <v>0.27216552697590868</v>
      </c>
      <c r="AS32" s="33">
        <f t="shared" si="14"/>
        <v>0.27216552697590868</v>
      </c>
      <c r="AT32" s="32">
        <f t="shared" si="14"/>
        <v>0.27216552697590868</v>
      </c>
      <c r="AU32" s="33">
        <f t="shared" si="14"/>
        <v>0.35355339059327373</v>
      </c>
      <c r="AV32" s="33">
        <f t="shared" si="14"/>
        <v>0.27216552697590868</v>
      </c>
      <c r="AW32" s="33">
        <f t="shared" si="14"/>
        <v>0.72008229982309557</v>
      </c>
      <c r="AX32" s="33">
        <f t="shared" si="14"/>
        <v>0.27216552697590868</v>
      </c>
      <c r="AY32" s="33">
        <f t="shared" si="14"/>
        <v>0.27216552697590868</v>
      </c>
      <c r="AZ32" s="33">
        <f t="shared" si="14"/>
        <v>0.54433105395181736</v>
      </c>
      <c r="BA32" s="34">
        <f t="shared" si="14"/>
        <v>0</v>
      </c>
      <c r="BB32" s="33">
        <f t="shared" si="14"/>
        <v>0.27216552697590868</v>
      </c>
      <c r="BC32" s="33">
        <f t="shared" si="14"/>
        <v>0.35355339059327373</v>
      </c>
      <c r="BD32" s="33">
        <f t="shared" si="14"/>
        <v>0</v>
      </c>
      <c r="BE32" s="33">
        <f t="shared" si="14"/>
        <v>0.47140452079103173</v>
      </c>
      <c r="BF32" s="33">
        <f t="shared" si="14"/>
        <v>0</v>
      </c>
      <c r="BG32" s="33">
        <f t="shared" si="14"/>
        <v>0.47140452079103173</v>
      </c>
      <c r="BH32" s="34">
        <f t="shared" si="14"/>
        <v>0.27216552697590868</v>
      </c>
      <c r="BI32" s="104"/>
      <c r="BJ32" s="32">
        <f t="shared" ref="BJ32" si="15">BJ31/SQRT(COUNTA(BJ3:BJ26))</f>
        <v>1.0438078131534481E-2</v>
      </c>
      <c r="BK32" s="33">
        <f t="shared" ref="BK32" si="16">BK31/SQRT(COUNTA(BK3:BK26))</f>
        <v>8.1034039113738368E-2</v>
      </c>
      <c r="BL32" s="33">
        <f t="shared" ref="BL32" si="17">BL31/SQRT(COUNTA(BL3:BL26))</f>
        <v>4.2431256434776299E-2</v>
      </c>
      <c r="BM32" s="33">
        <f t="shared" ref="BM32" si="18">BM31/SQRT(COUNTA(BM3:BM26))</f>
        <v>4.2431256434776299E-2</v>
      </c>
      <c r="BN32" s="33">
        <f t="shared" ref="BN32" si="19">BN31/SQRT(COUNTA(BN3:BN26))</f>
        <v>4.6503692675256475E-2</v>
      </c>
      <c r="BO32" s="33">
        <f t="shared" ref="BO32" si="20">BO31/SQRT(COUNTA(BO3:BO26))</f>
        <v>6.8989439090133567E-2</v>
      </c>
      <c r="BP32" s="34">
        <f t="shared" ref="BP32" si="21">BP31/SQRT(COUNTA(BP3:BP26))</f>
        <v>5.1891654089769937E-2</v>
      </c>
    </row>
  </sheetData>
  <sheetProtection selectLockedCells="1"/>
  <mergeCells count="8">
    <mergeCell ref="K1:S1"/>
    <mergeCell ref="T1:Z1"/>
    <mergeCell ref="AA1:AF1"/>
    <mergeCell ref="BJ1:BP1"/>
    <mergeCell ref="AT1:BA1"/>
    <mergeCell ref="BB1:BH1"/>
    <mergeCell ref="AG1:AL1"/>
    <mergeCell ref="AM1:AS1"/>
  </mergeCells>
  <phoneticPr fontId="1" type="noConversion"/>
  <dataValidations count="1">
    <dataValidation type="whole" allowBlank="1" showInputMessage="1" showErrorMessage="1" sqref="K6:BH28">
      <formula1>1</formula1>
      <formula2>4</formula2>
    </dataValidation>
  </dataValidations>
  <pageMargins left="0.75" right="0.75" top="1" bottom="1" header="0" footer="0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Invalid entry!" error="Please select the most relevant industrial sector for benchmarking purposes" promptTitle="Industrial sector - benchmarking">
          <x14:formula1>
            <xm:f>Sectors!$A$1:$A$8</xm:f>
          </x14:formula1>
          <xm:sqref>F3:F26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A8"/>
    </sheetView>
  </sheetViews>
  <sheetFormatPr defaultRowHeight="12.5" x14ac:dyDescent="0.25"/>
  <cols>
    <col min="1" max="1" width="12" bestFit="1" customWidth="1"/>
  </cols>
  <sheetData>
    <row r="1" spans="1:1" x14ac:dyDescent="0.25">
      <c r="A1" t="s">
        <v>93</v>
      </c>
    </row>
    <row r="2" spans="1:1" x14ac:dyDescent="0.25">
      <c r="A2" t="s">
        <v>32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83</v>
      </c>
    </row>
    <row r="6" spans="1:1" x14ac:dyDescent="0.25">
      <c r="A6" t="s">
        <v>88</v>
      </c>
    </row>
    <row r="7" spans="1:1" x14ac:dyDescent="0.25">
      <c r="A7" t="s">
        <v>92</v>
      </c>
    </row>
    <row r="8" spans="1:1" x14ac:dyDescent="0.25">
      <c r="A8" t="s">
        <v>91</v>
      </c>
    </row>
  </sheetData>
  <sortState ref="A1:A8">
    <sortCondition ref="A1"/>
  </sortState>
  <dataValidations count="1">
    <dataValidation type="list" showInputMessage="1" showErrorMessage="1" errorTitle="Invalid entry" error="Please select the most relevant sector for benchmarking" promptTitle="NOSACQ benchmark sector" sqref="A1:A8">
      <formula1>A1:A8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1</vt:i4>
      </vt:variant>
    </vt:vector>
  </HeadingPairs>
  <TitlesOfParts>
    <vt:vector size="3" baseType="lpstr">
      <vt:lpstr>NOSACQ-50 data entry</vt:lpstr>
      <vt:lpstr>Sectors</vt:lpstr>
      <vt:lpstr>NOSACQ-50 Diagram</vt:lpstr>
    </vt:vector>
  </TitlesOfParts>
  <Company>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Kines</dc:creator>
  <cp:lastModifiedBy>Pete Kines</cp:lastModifiedBy>
  <cp:lastPrinted>2014-12-12T11:22:33Z</cp:lastPrinted>
  <dcterms:created xsi:type="dcterms:W3CDTF">2008-12-17T07:56:14Z</dcterms:created>
  <dcterms:modified xsi:type="dcterms:W3CDTF">2025-01-24T09:33:52Z</dcterms:modified>
</cp:coreProperties>
</file>